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erver\共有file\総務関係\00指定請求書\HPアップ用\S20230901\"/>
    </mc:Choice>
  </mc:AlternateContent>
  <xr:revisionPtr revIDLastSave="0" documentId="13_ncr:1_{92675876-E175-4F40-9FC3-3094B69B785C}" xr6:coauthVersionLast="47" xr6:coauthVersionMax="47" xr10:uidLastSave="{00000000-0000-0000-0000-000000000000}"/>
  <workbookProtection workbookAlgorithmName="SHA-512" workbookHashValue="OeJaQHS3XZN7bGtZuALToGW9FyaEUNlTQLTAXhFTbHbDJw3o0Y3lMPAaKoS+s6GXdjTammFK7RuN29y+Z0nlMw==" workbookSaltValue="ke+Z/3SDnHHYY6rlCEhP0w==" workbookSpinCount="100000" lockStructure="1"/>
  <bookViews>
    <workbookView xWindow="-120" yWindow="-120" windowWidth="20730" windowHeight="11160" xr2:uid="{00000000-000D-0000-FFFF-FFFF00000000}"/>
  </bookViews>
  <sheets>
    <sheet name="請求書" sheetId="1" r:id="rId1"/>
  </sheets>
  <definedNames>
    <definedName name="_xlnm.Print_Area" localSheetId="0">請求書!$Q$1:$BG$148</definedName>
  </definedNames>
  <calcPr calcId="181029"/>
</workbook>
</file>

<file path=xl/calcChain.xml><?xml version="1.0" encoding="utf-8"?>
<calcChain xmlns="http://schemas.openxmlformats.org/spreadsheetml/2006/main">
  <c r="A46" i="1" l="1"/>
  <c r="G43" i="1"/>
  <c r="F45" i="1"/>
  <c r="A45" i="1"/>
  <c r="AM124" i="1"/>
  <c r="AM50" i="1"/>
  <c r="AQ25" i="1"/>
  <c r="AQ99" i="1" s="1"/>
  <c r="V23" i="1"/>
  <c r="AX23" i="1"/>
  <c r="BG147" i="1"/>
  <c r="U53" i="1"/>
  <c r="A47" i="1" l="1"/>
  <c r="G45" i="1"/>
  <c r="AO35" i="1"/>
  <c r="AV86" i="1" l="1"/>
  <c r="AV12" i="1"/>
  <c r="V20" i="1" l="1"/>
  <c r="AO37" i="1"/>
  <c r="AO39" i="1"/>
  <c r="AO41" i="1"/>
  <c r="AN41" i="1"/>
  <c r="AN39" i="1"/>
  <c r="AN37" i="1"/>
  <c r="AM41" i="1"/>
  <c r="AM39" i="1"/>
  <c r="AM37" i="1"/>
  <c r="AL41" i="1"/>
  <c r="AL39" i="1"/>
  <c r="AL37" i="1"/>
  <c r="AK41" i="1"/>
  <c r="AK39" i="1"/>
  <c r="AK37" i="1"/>
  <c r="AI41" i="1"/>
  <c r="AI39" i="1"/>
  <c r="AI37" i="1"/>
  <c r="AI35" i="1"/>
  <c r="AJ41" i="1"/>
  <c r="AJ39" i="1"/>
  <c r="AJ37" i="1"/>
  <c r="AH41" i="1"/>
  <c r="AH39" i="1"/>
  <c r="AH37" i="1"/>
  <c r="AG41" i="1"/>
  <c r="AG39" i="1"/>
  <c r="AG37" i="1"/>
  <c r="AG35" i="1"/>
  <c r="AN35" i="1"/>
  <c r="AM35" i="1"/>
  <c r="AL35" i="1"/>
  <c r="AK35" i="1"/>
  <c r="AJ35" i="1"/>
  <c r="AH35" i="1"/>
  <c r="W13" i="1" l="1"/>
  <c r="AB13" i="1"/>
  <c r="AB87" i="1" s="1"/>
  <c r="V19" i="1" l="1"/>
  <c r="S116" i="1" l="1"/>
  <c r="E57" i="1" l="1"/>
  <c r="AF56" i="1"/>
  <c r="AF130" i="1" s="1"/>
  <c r="R56" i="1"/>
  <c r="R130" i="1" s="1"/>
  <c r="U127" i="1"/>
  <c r="F43" i="1"/>
  <c r="F46" i="1" s="1"/>
  <c r="S42" i="1"/>
  <c r="AO115" i="1"/>
  <c r="AN115" i="1"/>
  <c r="AM115" i="1"/>
  <c r="AL115" i="1"/>
  <c r="AK115" i="1"/>
  <c r="AJ115" i="1"/>
  <c r="AI115" i="1"/>
  <c r="AH115" i="1"/>
  <c r="AG115" i="1"/>
  <c r="AF41" i="1"/>
  <c r="AF115" i="1" s="1"/>
  <c r="AE41" i="1"/>
  <c r="AE115" i="1" s="1"/>
  <c r="AD41" i="1"/>
  <c r="AD115" i="1" s="1"/>
  <c r="AC41" i="1"/>
  <c r="AC115" i="1" s="1"/>
  <c r="AB41" i="1"/>
  <c r="AB115" i="1" s="1"/>
  <c r="AA41" i="1"/>
  <c r="AA115" i="1" s="1"/>
  <c r="Z41" i="1"/>
  <c r="Z115" i="1" s="1"/>
  <c r="Y41" i="1"/>
  <c r="Y115" i="1" s="1"/>
  <c r="X41" i="1"/>
  <c r="X115" i="1" s="1"/>
  <c r="H41" i="1"/>
  <c r="AU41" i="1" s="1"/>
  <c r="AU115" i="1" s="1"/>
  <c r="AO113" i="1"/>
  <c r="AN113" i="1"/>
  <c r="AM113" i="1"/>
  <c r="AL113" i="1"/>
  <c r="AK113" i="1"/>
  <c r="AJ113" i="1"/>
  <c r="AI113" i="1"/>
  <c r="AH113" i="1"/>
  <c r="AG113" i="1"/>
  <c r="AF39" i="1"/>
  <c r="AF113" i="1" s="1"/>
  <c r="AE39" i="1"/>
  <c r="AE113" i="1" s="1"/>
  <c r="AD39" i="1"/>
  <c r="AD113" i="1" s="1"/>
  <c r="AC39" i="1"/>
  <c r="AC113" i="1" s="1"/>
  <c r="AB39" i="1"/>
  <c r="AB113" i="1" s="1"/>
  <c r="AA39" i="1"/>
  <c r="AA113" i="1" s="1"/>
  <c r="Z39" i="1"/>
  <c r="Z113" i="1" s="1"/>
  <c r="Y39" i="1"/>
  <c r="Y113" i="1" s="1"/>
  <c r="X39" i="1"/>
  <c r="X113" i="1" s="1"/>
  <c r="H39" i="1"/>
  <c r="AU39" i="1" s="1"/>
  <c r="AU113" i="1" s="1"/>
  <c r="AO111" i="1"/>
  <c r="AN111" i="1"/>
  <c r="AM111" i="1"/>
  <c r="AL111" i="1"/>
  <c r="AK111" i="1"/>
  <c r="AJ111" i="1"/>
  <c r="AI111" i="1"/>
  <c r="AH111" i="1"/>
  <c r="AG111" i="1"/>
  <c r="AF37" i="1"/>
  <c r="AF111" i="1" s="1"/>
  <c r="AE37" i="1"/>
  <c r="AE111" i="1" s="1"/>
  <c r="AD37" i="1"/>
  <c r="AD111" i="1" s="1"/>
  <c r="AC37" i="1"/>
  <c r="AC111" i="1" s="1"/>
  <c r="AB37" i="1"/>
  <c r="AB111" i="1" s="1"/>
  <c r="AA37" i="1"/>
  <c r="AA111" i="1" s="1"/>
  <c r="Z37" i="1"/>
  <c r="Z111" i="1" s="1"/>
  <c r="Y37" i="1"/>
  <c r="Y111" i="1" s="1"/>
  <c r="X37" i="1"/>
  <c r="X111" i="1" s="1"/>
  <c r="H37" i="1"/>
  <c r="AU37" i="1" s="1"/>
  <c r="AU111" i="1" s="1"/>
  <c r="AO109" i="1"/>
  <c r="AN109" i="1"/>
  <c r="AM109" i="1"/>
  <c r="AL109" i="1"/>
  <c r="AK109" i="1"/>
  <c r="AJ109" i="1"/>
  <c r="AI109" i="1"/>
  <c r="AH109" i="1"/>
  <c r="AG109" i="1"/>
  <c r="AF35" i="1"/>
  <c r="AF109" i="1" s="1"/>
  <c r="AE35" i="1"/>
  <c r="AE109" i="1" s="1"/>
  <c r="AD35" i="1"/>
  <c r="AD109" i="1" s="1"/>
  <c r="AC35" i="1"/>
  <c r="AC109" i="1" s="1"/>
  <c r="AB35" i="1"/>
  <c r="AB109" i="1" s="1"/>
  <c r="AA35" i="1"/>
  <c r="AA109" i="1" s="1"/>
  <c r="Z35" i="1"/>
  <c r="Z109" i="1" s="1"/>
  <c r="Y35" i="1"/>
  <c r="Y109" i="1" s="1"/>
  <c r="X35" i="1"/>
  <c r="X109" i="1" s="1"/>
  <c r="H35" i="1"/>
  <c r="AU35" i="1" s="1"/>
  <c r="AU109" i="1" s="1"/>
  <c r="X29" i="1"/>
  <c r="X103" i="1" s="1"/>
  <c r="X28" i="1"/>
  <c r="X102" i="1" s="1"/>
  <c r="AC27" i="1"/>
  <c r="AC101" i="1" s="1"/>
  <c r="AB27" i="1"/>
  <c r="AB101" i="1" s="1"/>
  <c r="AA27" i="1"/>
  <c r="AA101" i="1" s="1"/>
  <c r="Z27" i="1"/>
  <c r="Z101" i="1" s="1"/>
  <c r="Y27" i="1"/>
  <c r="Y101" i="1" s="1"/>
  <c r="X27" i="1"/>
  <c r="X101" i="1" s="1"/>
  <c r="BA23" i="1"/>
  <c r="BA97" i="1" s="1"/>
  <c r="AX97" i="1"/>
  <c r="AR23" i="1"/>
  <c r="AR97" i="1" s="1"/>
  <c r="V97" i="1"/>
  <c r="BA21" i="1"/>
  <c r="BA95" i="1" s="1"/>
  <c r="AX21" i="1"/>
  <c r="AX95" i="1" s="1"/>
  <c r="AR21" i="1"/>
  <c r="AR95" i="1" s="1"/>
  <c r="V94" i="1"/>
  <c r="AP19" i="1"/>
  <c r="AP93" i="1" s="1"/>
  <c r="AB19" i="1"/>
  <c r="AB93" i="1" s="1"/>
  <c r="AA19" i="1"/>
  <c r="AA93" i="1" s="1"/>
  <c r="Z19" i="1"/>
  <c r="Z93" i="1" s="1"/>
  <c r="Y19" i="1"/>
  <c r="Y93" i="1" s="1"/>
  <c r="X19" i="1"/>
  <c r="X93" i="1" s="1"/>
  <c r="W19" i="1"/>
  <c r="W93" i="1" s="1"/>
  <c r="V93" i="1"/>
  <c r="AP17" i="1"/>
  <c r="AP91" i="1" s="1"/>
  <c r="V17" i="1"/>
  <c r="V91" i="1" s="1"/>
  <c r="AP15" i="1"/>
  <c r="AP89" i="1" s="1"/>
  <c r="AP13" i="1"/>
  <c r="AP87" i="1" s="1"/>
  <c r="W87" i="1"/>
  <c r="R13" i="1"/>
  <c r="R87" i="1" s="1"/>
  <c r="AP12" i="1"/>
  <c r="AP86" i="1" s="1"/>
  <c r="AY5" i="1"/>
  <c r="AY79" i="1" s="1"/>
  <c r="AA127" i="1" l="1"/>
  <c r="AA53" i="1"/>
  <c r="AO43" i="1"/>
  <c r="AO117" i="1" s="1"/>
  <c r="AG43" i="1"/>
  <c r="AG117" i="1" s="1"/>
  <c r="AJ43" i="1"/>
  <c r="AJ117" i="1" s="1"/>
  <c r="AN43" i="1"/>
  <c r="AN117" i="1" s="1"/>
  <c r="AK43" i="1"/>
  <c r="AK117" i="1" s="1"/>
  <c r="AM43" i="1"/>
  <c r="AM117" i="1" s="1"/>
  <c r="AL43" i="1"/>
  <c r="AL117" i="1" s="1"/>
  <c r="AI43" i="1"/>
  <c r="AI117" i="1" s="1"/>
  <c r="AH43" i="1"/>
  <c r="AH117" i="1" s="1"/>
  <c r="I45" i="1"/>
  <c r="AR41" i="1"/>
  <c r="AR115" i="1" s="1"/>
  <c r="AT41" i="1"/>
  <c r="AT115" i="1" s="1"/>
  <c r="AV41" i="1"/>
  <c r="AV115" i="1" s="1"/>
  <c r="AP41" i="1"/>
  <c r="AP115" i="1" s="1"/>
  <c r="AX41" i="1"/>
  <c r="AX115" i="1" s="1"/>
  <c r="AR39" i="1"/>
  <c r="AR113" i="1" s="1"/>
  <c r="AT39" i="1"/>
  <c r="AT113" i="1" s="1"/>
  <c r="AV39" i="1"/>
  <c r="AV113" i="1" s="1"/>
  <c r="AP39" i="1"/>
  <c r="AP113" i="1" s="1"/>
  <c r="AX39" i="1"/>
  <c r="AX113" i="1" s="1"/>
  <c r="AR37" i="1"/>
  <c r="AR111" i="1" s="1"/>
  <c r="AT37" i="1"/>
  <c r="AT111" i="1" s="1"/>
  <c r="AV37" i="1"/>
  <c r="AV111" i="1" s="1"/>
  <c r="AP37" i="1"/>
  <c r="AP111" i="1" s="1"/>
  <c r="AX37" i="1"/>
  <c r="AX111" i="1" s="1"/>
  <c r="AT35" i="1"/>
  <c r="AT109" i="1" s="1"/>
  <c r="AV35" i="1"/>
  <c r="AV109" i="1" s="1"/>
  <c r="AP35" i="1"/>
  <c r="AP109" i="1" s="1"/>
  <c r="AX35" i="1"/>
  <c r="AX109" i="1" s="1"/>
  <c r="AR35" i="1"/>
  <c r="AR109" i="1" s="1"/>
  <c r="AD46" i="1"/>
  <c r="AD120" i="1" s="1"/>
  <c r="Z46" i="1"/>
  <c r="Z120" i="1" s="1"/>
  <c r="AC46" i="1"/>
  <c r="AC120" i="1" s="1"/>
  <c r="Y46" i="1"/>
  <c r="Y120" i="1" s="1"/>
  <c r="AF46" i="1"/>
  <c r="AF120" i="1" s="1"/>
  <c r="AB46" i="1"/>
  <c r="AB120" i="1" s="1"/>
  <c r="X46" i="1"/>
  <c r="X120" i="1" s="1"/>
  <c r="AE46" i="1"/>
  <c r="AE120" i="1" s="1"/>
  <c r="AA46" i="1"/>
  <c r="AA120" i="1" s="1"/>
  <c r="AS35" i="1"/>
  <c r="AS109" i="1" s="1"/>
  <c r="AW35" i="1"/>
  <c r="AW109" i="1" s="1"/>
  <c r="AS37" i="1"/>
  <c r="AS111" i="1" s="1"/>
  <c r="AW37" i="1"/>
  <c r="AW111" i="1" s="1"/>
  <c r="AS39" i="1"/>
  <c r="AS113" i="1" s="1"/>
  <c r="AW39" i="1"/>
  <c r="AW113" i="1" s="1"/>
  <c r="AS41" i="1"/>
  <c r="AS115" i="1" s="1"/>
  <c r="AW41" i="1"/>
  <c r="AW115" i="1" s="1"/>
  <c r="Z43" i="1"/>
  <c r="Z117" i="1" s="1"/>
  <c r="AD43" i="1"/>
  <c r="AD117" i="1" s="1"/>
  <c r="G46" i="1"/>
  <c r="H43" i="1"/>
  <c r="AP43" i="1" s="1"/>
  <c r="AP117" i="1" s="1"/>
  <c r="AA43" i="1"/>
  <c r="AA117" i="1" s="1"/>
  <c r="AE43" i="1"/>
  <c r="AE117" i="1" s="1"/>
  <c r="AQ35" i="1"/>
  <c r="AQ109" i="1" s="1"/>
  <c r="AQ37" i="1"/>
  <c r="AQ111" i="1" s="1"/>
  <c r="AQ39" i="1"/>
  <c r="AQ113" i="1" s="1"/>
  <c r="AQ41" i="1"/>
  <c r="AQ115" i="1" s="1"/>
  <c r="X43" i="1"/>
  <c r="X117" i="1" s="1"/>
  <c r="AB43" i="1"/>
  <c r="AB117" i="1" s="1"/>
  <c r="AF43" i="1"/>
  <c r="AF117" i="1" s="1"/>
  <c r="Y43" i="1"/>
  <c r="Y117" i="1" s="1"/>
  <c r="AC43" i="1"/>
  <c r="AC117" i="1" s="1"/>
  <c r="AO46" i="1" l="1"/>
  <c r="AO120" i="1" s="1"/>
  <c r="AK46" i="1"/>
  <c r="AK120" i="1" s="1"/>
  <c r="AG46" i="1"/>
  <c r="AG120" i="1" s="1"/>
  <c r="AI46" i="1"/>
  <c r="AI120" i="1" s="1"/>
  <c r="AN46" i="1"/>
  <c r="AN120" i="1" s="1"/>
  <c r="AJ46" i="1"/>
  <c r="AJ120" i="1" s="1"/>
  <c r="AH46" i="1"/>
  <c r="AH120" i="1" s="1"/>
  <c r="AM46" i="1"/>
  <c r="AM120" i="1" s="1"/>
  <c r="AL46" i="1"/>
  <c r="AL120" i="1" s="1"/>
  <c r="AV43" i="1"/>
  <c r="AV117" i="1" s="1"/>
  <c r="H46" i="1"/>
  <c r="AR46" i="1" s="1"/>
  <c r="AR120" i="1" s="1"/>
  <c r="AU43" i="1"/>
  <c r="AU117" i="1" s="1"/>
  <c r="AT43" i="1"/>
  <c r="AT117" i="1" s="1"/>
  <c r="AR43" i="1"/>
  <c r="AR117" i="1" s="1"/>
  <c r="AQ43" i="1"/>
  <c r="AQ117" i="1" s="1"/>
  <c r="AX43" i="1"/>
  <c r="AX117" i="1" s="1"/>
  <c r="G50" i="1"/>
  <c r="H50" i="1" s="1"/>
  <c r="AW43" i="1"/>
  <c r="AW117" i="1" s="1"/>
  <c r="AS43" i="1"/>
  <c r="AS117" i="1" s="1"/>
  <c r="AX46" i="1" l="1"/>
  <c r="AX120" i="1" s="1"/>
  <c r="AV46" i="1"/>
  <c r="AV120" i="1" s="1"/>
  <c r="AQ46" i="1"/>
  <c r="AQ120" i="1" s="1"/>
  <c r="AS46" i="1"/>
  <c r="AS120" i="1" s="1"/>
  <c r="AP46" i="1"/>
  <c r="AP120" i="1" s="1"/>
  <c r="AU46" i="1"/>
  <c r="AU120" i="1" s="1"/>
  <c r="AW46" i="1"/>
  <c r="AW120" i="1" s="1"/>
  <c r="AT46" i="1"/>
  <c r="AT120" i="1" s="1"/>
  <c r="AU49" i="1"/>
  <c r="AU123" i="1" s="1"/>
  <c r="AQ49" i="1"/>
  <c r="AQ123" i="1" s="1"/>
  <c r="AW49" i="1"/>
  <c r="AW123" i="1" s="1"/>
  <c r="H52" i="1"/>
  <c r="AX49" i="1"/>
  <c r="AX123" i="1" s="1"/>
  <c r="AS49" i="1"/>
  <c r="AS123" i="1" s="1"/>
  <c r="AT49" i="1"/>
  <c r="AT123" i="1" s="1"/>
  <c r="AV49" i="1"/>
  <c r="AV123" i="1" s="1"/>
  <c r="AP49" i="1"/>
  <c r="AP123" i="1" s="1"/>
  <c r="AR49" i="1"/>
  <c r="AR123" i="1" s="1"/>
  <c r="AU51" i="1" l="1"/>
  <c r="AU125" i="1" s="1"/>
  <c r="AP51" i="1"/>
  <c r="AP125" i="1" s="1"/>
  <c r="AQ51" i="1"/>
  <c r="AQ125" i="1" s="1"/>
  <c r="AW51" i="1"/>
  <c r="AW125" i="1" s="1"/>
  <c r="AR51" i="1"/>
  <c r="AR125" i="1" s="1"/>
  <c r="AT51" i="1"/>
  <c r="AT125" i="1" s="1"/>
  <c r="AV51" i="1"/>
  <c r="AV125" i="1" s="1"/>
  <c r="AX51" i="1"/>
  <c r="AX125" i="1" s="1"/>
  <c r="AS51" i="1"/>
  <c r="AS125" i="1" s="1"/>
</calcChain>
</file>

<file path=xl/sharedStrings.xml><?xml version="1.0" encoding="utf-8"?>
<sst xmlns="http://schemas.openxmlformats.org/spreadsheetml/2006/main" count="218" uniqueCount="128">
  <si>
    <t>白い枠内に、入力して下さい。</t>
    <rPh sb="10" eb="11">
      <t>クダ</t>
    </rPh>
    <phoneticPr fontId="4"/>
  </si>
  <si>
    <t>年月日</t>
    <rPh sb="0" eb="3">
      <t>ネンガッピ</t>
    </rPh>
    <phoneticPr fontId="4"/>
  </si>
  <si>
    <t>住所</t>
    <rPh sb="0" eb="2">
      <t>ジュウショ</t>
    </rPh>
    <phoneticPr fontId="4"/>
  </si>
  <si>
    <t>株式</t>
    <rPh sb="0" eb="2">
      <t>カブシキ</t>
    </rPh>
    <phoneticPr fontId="4"/>
  </si>
  <si>
    <r>
      <t>エステート</t>
    </r>
    <r>
      <rPr>
        <b/>
        <i/>
        <sz val="16"/>
        <color theme="1"/>
        <rFont val="ＭＳ Ｐゴシック"/>
        <family val="3"/>
        <charset val="128"/>
        <scheme val="minor"/>
      </rPr>
      <t>セイワ</t>
    </r>
    <phoneticPr fontId="4"/>
  </si>
  <si>
    <t>御中</t>
    <rPh sb="0" eb="2">
      <t>オンチュウ</t>
    </rPh>
    <phoneticPr fontId="4"/>
  </si>
  <si>
    <t>会社</t>
    <rPh sb="0" eb="2">
      <t>カイシャ</t>
    </rPh>
    <phoneticPr fontId="4"/>
  </si>
  <si>
    <t>氏名</t>
    <rPh sb="0" eb="2">
      <t>シメイ</t>
    </rPh>
    <phoneticPr fontId="4"/>
  </si>
  <si>
    <t>下記のとおり請求致します</t>
    <rPh sb="0" eb="2">
      <t>カキ</t>
    </rPh>
    <rPh sb="6" eb="8">
      <t>セイキュウ</t>
    </rPh>
    <rPh sb="8" eb="9">
      <t>イタ</t>
    </rPh>
    <phoneticPr fontId="4"/>
  </si>
  <si>
    <t>　（振込口座）</t>
    <rPh sb="2" eb="4">
      <t>フリコミ</t>
    </rPh>
    <rPh sb="4" eb="6">
      <t>コウザ</t>
    </rPh>
    <phoneticPr fontId="4"/>
  </si>
  <si>
    <t>　（請求者）</t>
    <rPh sb="2" eb="5">
      <t>セイキュウシャ</t>
    </rPh>
    <phoneticPr fontId="4"/>
  </si>
  <si>
    <t>郵便番号</t>
    <rPh sb="0" eb="4">
      <t>ユウビンバンゴウ</t>
    </rPh>
    <phoneticPr fontId="4"/>
  </si>
  <si>
    <t>振込先</t>
    <rPh sb="0" eb="2">
      <t>フリコミ</t>
    </rPh>
    <rPh sb="2" eb="3">
      <t>サキ</t>
    </rPh>
    <phoneticPr fontId="4"/>
  </si>
  <si>
    <t>-</t>
    <phoneticPr fontId="4"/>
  </si>
  <si>
    <t>　　</t>
    <phoneticPr fontId="4"/>
  </si>
  <si>
    <t>振込先</t>
    <rPh sb="0" eb="3">
      <t>フリコミサキ</t>
    </rPh>
    <phoneticPr fontId="4"/>
  </si>
  <si>
    <t>電話番号（</t>
    <rPh sb="0" eb="2">
      <t>デンワ</t>
    </rPh>
    <rPh sb="2" eb="4">
      <t>バンゴウ</t>
    </rPh>
    <phoneticPr fontId="4"/>
  </si>
  <si>
    <t>）</t>
    <phoneticPr fontId="4"/>
  </si>
  <si>
    <t>－</t>
    <phoneticPr fontId="4"/>
  </si>
  <si>
    <t>店</t>
    <rPh sb="0" eb="1">
      <t>テン</t>
    </rPh>
    <phoneticPr fontId="4"/>
  </si>
  <si>
    <t>　住   所</t>
    <rPh sb="1" eb="2">
      <t>スミ</t>
    </rPh>
    <rPh sb="5" eb="6">
      <t>ショ</t>
    </rPh>
    <phoneticPr fontId="4"/>
  </si>
  <si>
    <t>金融機関名称</t>
    <rPh sb="0" eb="4">
      <t>キンユウキカン</t>
    </rPh>
    <rPh sb="4" eb="6">
      <t>メイショウ</t>
    </rPh>
    <phoneticPr fontId="4"/>
  </si>
  <si>
    <t>FAX番号（</t>
    <rPh sb="3" eb="5">
      <t>バンゴウ</t>
    </rPh>
    <phoneticPr fontId="4"/>
  </si>
  <si>
    <t>口座名義（カナ）</t>
    <rPh sb="0" eb="2">
      <t>コウザ</t>
    </rPh>
    <rPh sb="2" eb="4">
      <t>メイギ</t>
    </rPh>
    <phoneticPr fontId="4"/>
  </si>
  <si>
    <t>口座種別</t>
    <rPh sb="0" eb="2">
      <t>コウザ</t>
    </rPh>
    <rPh sb="2" eb="3">
      <t>シュ</t>
    </rPh>
    <rPh sb="3" eb="4">
      <t>ベツ</t>
    </rPh>
    <phoneticPr fontId="4"/>
  </si>
  <si>
    <t>　氏   名</t>
    <rPh sb="1" eb="2">
      <t>シ</t>
    </rPh>
    <rPh sb="5" eb="6">
      <t>メイ</t>
    </rPh>
    <phoneticPr fontId="4"/>
  </si>
  <si>
    <t>支店名称</t>
    <rPh sb="0" eb="3">
      <t>シテンメイ</t>
    </rPh>
    <rPh sb="3" eb="4">
      <t>ショウ</t>
    </rPh>
    <phoneticPr fontId="4"/>
  </si>
  <si>
    <t>店</t>
    <rPh sb="0" eb="1">
      <t>ミセ</t>
    </rPh>
    <phoneticPr fontId="4"/>
  </si>
  <si>
    <t>口座番号</t>
    <rPh sb="0" eb="2">
      <t>コウザ</t>
    </rPh>
    <rPh sb="2" eb="4">
      <t>バンゴウ</t>
    </rPh>
    <phoneticPr fontId="4"/>
  </si>
  <si>
    <t>印</t>
    <rPh sb="0" eb="1">
      <t>イン</t>
    </rPh>
    <phoneticPr fontId="4"/>
  </si>
  <si>
    <t>口座種別</t>
    <rPh sb="0" eb="2">
      <t>コウザ</t>
    </rPh>
    <rPh sb="2" eb="4">
      <t>シュベツ</t>
    </rPh>
    <phoneticPr fontId="4"/>
  </si>
  <si>
    <t>口座名義</t>
    <rPh sb="0" eb="2">
      <t>コウザ</t>
    </rPh>
    <rPh sb="2" eb="4">
      <t>メイギ</t>
    </rPh>
    <phoneticPr fontId="4"/>
  </si>
  <si>
    <t>（フリガナ）</t>
    <phoneticPr fontId="4"/>
  </si>
  <si>
    <t>（</t>
    <phoneticPr fontId="4"/>
  </si>
  <si>
    <t>）</t>
    <phoneticPr fontId="4"/>
  </si>
  <si>
    <t>-</t>
    <phoneticPr fontId="4"/>
  </si>
  <si>
    <t>名　　義</t>
    <rPh sb="0" eb="1">
      <t>ナ</t>
    </rPh>
    <rPh sb="3" eb="4">
      <t>ギ</t>
    </rPh>
    <phoneticPr fontId="4"/>
  </si>
  <si>
    <t>）</t>
    <phoneticPr fontId="4"/>
  </si>
  <si>
    <t>-</t>
    <phoneticPr fontId="4"/>
  </si>
  <si>
    <t>工事番号</t>
    <rPh sb="0" eb="4">
      <t>コウジバンゴウ</t>
    </rPh>
    <phoneticPr fontId="4"/>
  </si>
  <si>
    <t>（6桁）</t>
    <rPh sb="2" eb="3">
      <t>ケタ</t>
    </rPh>
    <phoneticPr fontId="4"/>
  </si>
  <si>
    <t>工　事　番　号</t>
    <rPh sb="0" eb="1">
      <t>コウ</t>
    </rPh>
    <rPh sb="2" eb="3">
      <t>コト</t>
    </rPh>
    <rPh sb="4" eb="5">
      <t>バン</t>
    </rPh>
    <rPh sb="6" eb="7">
      <t>ゴウ</t>
    </rPh>
    <phoneticPr fontId="4"/>
  </si>
  <si>
    <t>工事名</t>
    <rPh sb="0" eb="2">
      <t>コウジ</t>
    </rPh>
    <rPh sb="2" eb="3">
      <t>メイ</t>
    </rPh>
    <phoneticPr fontId="4"/>
  </si>
  <si>
    <t>工　　事　　名</t>
    <rPh sb="0" eb="1">
      <t>コウ</t>
    </rPh>
    <rPh sb="3" eb="4">
      <t>コト</t>
    </rPh>
    <rPh sb="6" eb="7">
      <t>メイ</t>
    </rPh>
    <phoneticPr fontId="4"/>
  </si>
  <si>
    <t>工事内容</t>
    <rPh sb="0" eb="2">
      <t>コウジ</t>
    </rPh>
    <rPh sb="2" eb="4">
      <t>ナイヨウ</t>
    </rPh>
    <phoneticPr fontId="4"/>
  </si>
  <si>
    <t>工　事　内　容</t>
    <rPh sb="0" eb="1">
      <t>コウ</t>
    </rPh>
    <rPh sb="2" eb="3">
      <t>コト</t>
    </rPh>
    <rPh sb="4" eb="5">
      <t>ウチ</t>
    </rPh>
    <rPh sb="6" eb="7">
      <t>カタチ</t>
    </rPh>
    <phoneticPr fontId="4"/>
  </si>
  <si>
    <t>※すべて金額は税抜で記入してください。</t>
    <rPh sb="4" eb="6">
      <t>キンガク</t>
    </rPh>
    <rPh sb="7" eb="8">
      <t>ゼイ</t>
    </rPh>
    <rPh sb="8" eb="9">
      <t>ヌ</t>
    </rPh>
    <rPh sb="10" eb="12">
      <t>キニュウ</t>
    </rPh>
    <phoneticPr fontId="4"/>
  </si>
  <si>
    <t>本体工事金額</t>
    <rPh sb="0" eb="2">
      <t>ホンタイ</t>
    </rPh>
    <rPh sb="2" eb="4">
      <t>コウジ</t>
    </rPh>
    <rPh sb="4" eb="6">
      <t>キンガク</t>
    </rPh>
    <phoneticPr fontId="4"/>
  </si>
  <si>
    <t>変更工事金額</t>
    <rPh sb="0" eb="2">
      <t>ヘンコウ</t>
    </rPh>
    <rPh sb="2" eb="4">
      <t>コウジ</t>
    </rPh>
    <rPh sb="4" eb="6">
      <t>キンガク</t>
    </rPh>
    <phoneticPr fontId="4"/>
  </si>
  <si>
    <t>合計</t>
    <rPh sb="0" eb="2">
      <t>ゴウケイ</t>
    </rPh>
    <phoneticPr fontId="4"/>
  </si>
  <si>
    <t>本体工事金額</t>
    <rPh sb="0" eb="2">
      <t>ホンタイ</t>
    </rPh>
    <rPh sb="2" eb="4">
      <t>コウジ</t>
    </rPh>
    <rPh sb="4" eb="5">
      <t>キン</t>
    </rPh>
    <rPh sb="5" eb="6">
      <t>ガク</t>
    </rPh>
    <phoneticPr fontId="4"/>
  </si>
  <si>
    <t>変更工事金額</t>
    <rPh sb="0" eb="2">
      <t>ヘンコウ</t>
    </rPh>
    <rPh sb="2" eb="4">
      <t>コウジ</t>
    </rPh>
    <rPh sb="4" eb="5">
      <t>キン</t>
    </rPh>
    <rPh sb="5" eb="6">
      <t>ガク</t>
    </rPh>
    <phoneticPr fontId="4"/>
  </si>
  <si>
    <t>合　　　　　　計</t>
    <rPh sb="0" eb="1">
      <t>ア</t>
    </rPh>
    <rPh sb="7" eb="8">
      <t>ケイ</t>
    </rPh>
    <phoneticPr fontId="4"/>
  </si>
  <si>
    <t>担　当　者</t>
    <rPh sb="0" eb="1">
      <t>タン</t>
    </rPh>
    <rPh sb="2" eb="3">
      <t>トウ</t>
    </rPh>
    <rPh sb="4" eb="5">
      <t>モノ</t>
    </rPh>
    <phoneticPr fontId="4"/>
  </si>
  <si>
    <t>担当</t>
    <rPh sb="0" eb="2">
      <t>タントウ</t>
    </rPh>
    <phoneticPr fontId="4"/>
  </si>
  <si>
    <t>（ａ）</t>
    <phoneticPr fontId="4"/>
  </si>
  <si>
    <t>（ｂ）</t>
    <phoneticPr fontId="4"/>
  </si>
  <si>
    <t>（ａ＋ｂ）</t>
    <phoneticPr fontId="4"/>
  </si>
  <si>
    <t>（a）</t>
    <phoneticPr fontId="4"/>
  </si>
  <si>
    <t>（a　+　b）</t>
    <phoneticPr fontId="4"/>
  </si>
  <si>
    <t>支払査定額</t>
    <rPh sb="0" eb="2">
      <t>シハラ</t>
    </rPh>
    <rPh sb="2" eb="4">
      <t>サテイ</t>
    </rPh>
    <rPh sb="4" eb="5">
      <t>ガク</t>
    </rPh>
    <phoneticPr fontId="4"/>
  </si>
  <si>
    <t>検印</t>
    <rPh sb="0" eb="2">
      <t>ケンイン</t>
    </rPh>
    <phoneticPr fontId="4"/>
  </si>
  <si>
    <t>①契約金額</t>
    <rPh sb="1" eb="5">
      <t>ケイヤクキンガク</t>
    </rPh>
    <phoneticPr fontId="4"/>
  </si>
  <si>
    <t>①</t>
    <phoneticPr fontId="4"/>
  </si>
  <si>
    <t>契 約 金 額</t>
    <rPh sb="0" eb="1">
      <t>チギリ</t>
    </rPh>
    <rPh sb="2" eb="3">
      <t>ヤク</t>
    </rPh>
    <rPh sb="4" eb="5">
      <t>キン</t>
    </rPh>
    <rPh sb="6" eb="7">
      <t>ガク</t>
    </rPh>
    <phoneticPr fontId="4"/>
  </si>
  <si>
    <t>②請求済金額</t>
    <rPh sb="1" eb="3">
      <t>セイキュウ</t>
    </rPh>
    <rPh sb="3" eb="4">
      <t>ズミ</t>
    </rPh>
    <rPh sb="4" eb="6">
      <t>キンガク</t>
    </rPh>
    <phoneticPr fontId="4"/>
  </si>
  <si>
    <t>②</t>
    <phoneticPr fontId="4"/>
  </si>
  <si>
    <t>請求済金額</t>
    <rPh sb="0" eb="1">
      <t>ウケ</t>
    </rPh>
    <rPh sb="1" eb="2">
      <t>モトム</t>
    </rPh>
    <rPh sb="2" eb="3">
      <t>スミ</t>
    </rPh>
    <rPh sb="3" eb="4">
      <t>キン</t>
    </rPh>
    <rPh sb="4" eb="5">
      <t>ガク</t>
    </rPh>
    <phoneticPr fontId="4"/>
  </si>
  <si>
    <t>③入金済金額</t>
    <rPh sb="1" eb="3">
      <t>ニュウキン</t>
    </rPh>
    <rPh sb="3" eb="4">
      <t>ズミ</t>
    </rPh>
    <rPh sb="4" eb="6">
      <t>キンガク</t>
    </rPh>
    <phoneticPr fontId="4"/>
  </si>
  <si>
    <t>③</t>
    <phoneticPr fontId="4"/>
  </si>
  <si>
    <t>入金済金額</t>
    <rPh sb="0" eb="1">
      <t>ニュウ</t>
    </rPh>
    <rPh sb="1" eb="2">
      <t>キン</t>
    </rPh>
    <rPh sb="2" eb="3">
      <t>スミ</t>
    </rPh>
    <rPh sb="3" eb="4">
      <t>キン</t>
    </rPh>
    <rPh sb="4" eb="5">
      <t>ガク</t>
    </rPh>
    <phoneticPr fontId="4"/>
  </si>
  <si>
    <t>④今回出来高請求額</t>
    <rPh sb="1" eb="3">
      <t>コンカイ</t>
    </rPh>
    <rPh sb="3" eb="8">
      <t>デキダカセイキュウ</t>
    </rPh>
    <rPh sb="8" eb="9">
      <t>ガク</t>
    </rPh>
    <phoneticPr fontId="4"/>
  </si>
  <si>
    <t>④</t>
    <phoneticPr fontId="4"/>
  </si>
  <si>
    <t>今回出来高請求額</t>
    <rPh sb="0" eb="2">
      <t>コンカイ</t>
    </rPh>
    <rPh sb="2" eb="5">
      <t>デキダカ</t>
    </rPh>
    <rPh sb="5" eb="7">
      <t>セイキュウ</t>
    </rPh>
    <rPh sb="7" eb="8">
      <t>ガク</t>
    </rPh>
    <phoneticPr fontId="4"/>
  </si>
  <si>
    <t>出来高</t>
    <rPh sb="0" eb="3">
      <t>デキダカ</t>
    </rPh>
    <phoneticPr fontId="4"/>
  </si>
  <si>
    <t>（出来高</t>
    <rPh sb="1" eb="4">
      <t>デキダカ</t>
    </rPh>
    <phoneticPr fontId="4"/>
  </si>
  <si>
    <t>％）</t>
    <phoneticPr fontId="4"/>
  </si>
  <si>
    <t>（</t>
    <phoneticPr fontId="4"/>
  </si>
  <si>
    <t>⑤</t>
    <phoneticPr fontId="4"/>
  </si>
  <si>
    <t>（②－③＋④）</t>
    <phoneticPr fontId="4"/>
  </si>
  <si>
    <t>請求累計</t>
    <rPh sb="0" eb="2">
      <t>セイキュウ</t>
    </rPh>
    <rPh sb="2" eb="4">
      <t>ルイケイ</t>
    </rPh>
    <phoneticPr fontId="4"/>
  </si>
  <si>
    <t>⑥差引契約金残高</t>
    <rPh sb="1" eb="3">
      <t>サシヒキ</t>
    </rPh>
    <rPh sb="3" eb="5">
      <t>ケイヤク</t>
    </rPh>
    <rPh sb="5" eb="6">
      <t>キン</t>
    </rPh>
    <rPh sb="6" eb="8">
      <t>ザンダカ</t>
    </rPh>
    <phoneticPr fontId="4"/>
  </si>
  <si>
    <t>⑥</t>
    <phoneticPr fontId="4"/>
  </si>
  <si>
    <t>差引契約金残高</t>
    <rPh sb="0" eb="2">
      <t>サシヒ</t>
    </rPh>
    <rPh sb="2" eb="4">
      <t>ケイヤク</t>
    </rPh>
    <rPh sb="4" eb="5">
      <t>キン</t>
    </rPh>
    <rPh sb="5" eb="7">
      <t>ザンダカ</t>
    </rPh>
    <phoneticPr fontId="4"/>
  </si>
  <si>
    <t>（①－③－⑤）</t>
    <phoneticPr fontId="4"/>
  </si>
  <si>
    <t>↓入力可</t>
    <rPh sb="1" eb="3">
      <t>ニュウリョク</t>
    </rPh>
    <rPh sb="3" eb="4">
      <t>カ</t>
    </rPh>
    <phoneticPr fontId="4"/>
  </si>
  <si>
    <t>自動計算</t>
    <rPh sb="0" eb="2">
      <t>ジドウ</t>
    </rPh>
    <rPh sb="2" eb="4">
      <t>ケイサン</t>
    </rPh>
    <phoneticPr fontId="4"/>
  </si>
  <si>
    <t>⑦</t>
    <phoneticPr fontId="4"/>
  </si>
  <si>
    <t>消費税率（％）</t>
    <rPh sb="0" eb="3">
      <t>ショウヒゼイ</t>
    </rPh>
    <rPh sb="2" eb="4">
      <t>ゼイリツ</t>
    </rPh>
    <phoneticPr fontId="4"/>
  </si>
  <si>
    <t>（⑤×消費税率）</t>
    <rPh sb="3" eb="6">
      <t>ショウヒゼイ</t>
    </rPh>
    <rPh sb="6" eb="7">
      <t>リツ</t>
    </rPh>
    <phoneticPr fontId="4"/>
  </si>
  <si>
    <t>⑧</t>
    <phoneticPr fontId="4"/>
  </si>
  <si>
    <t>税 込 請 求 額</t>
    <rPh sb="0" eb="1">
      <t>ゼイ</t>
    </rPh>
    <rPh sb="2" eb="3">
      <t>コ</t>
    </rPh>
    <rPh sb="4" eb="5">
      <t>ウケ</t>
    </rPh>
    <rPh sb="6" eb="7">
      <t>モトム</t>
    </rPh>
    <rPh sb="8" eb="9">
      <t>ガク</t>
    </rPh>
    <phoneticPr fontId="4"/>
  </si>
  <si>
    <t>⑧税込請求額</t>
    <rPh sb="1" eb="3">
      <t>ゼイコミ</t>
    </rPh>
    <rPh sb="3" eb="6">
      <t>セイキュウガク</t>
    </rPh>
    <phoneticPr fontId="4"/>
  </si>
  <si>
    <t>発注書支払条件：</t>
    <rPh sb="0" eb="3">
      <t>ハッチュウショ</t>
    </rPh>
    <rPh sb="3" eb="5">
      <t>シハライ</t>
    </rPh>
    <rPh sb="5" eb="7">
      <t>ジョウケン</t>
    </rPh>
    <phoneticPr fontId="4"/>
  </si>
  <si>
    <t>（　⑤ ＋ ⑦　）</t>
    <phoneticPr fontId="4"/>
  </si>
  <si>
    <t>（⑤＋⑦）</t>
    <phoneticPr fontId="4"/>
  </si>
  <si>
    <t>現金（</t>
    <rPh sb="0" eb="2">
      <t>ゲンキン</t>
    </rPh>
    <phoneticPr fontId="4"/>
  </si>
  <si>
    <t>）%</t>
    <phoneticPr fontId="4"/>
  </si>
  <si>
    <t>手形（</t>
    <phoneticPr fontId="4"/>
  </si>
  <si>
    <t>発注書支払条件：</t>
    <rPh sb="0" eb="3">
      <t>ハッチュウショ</t>
    </rPh>
    <rPh sb="3" eb="5">
      <t>シハラ</t>
    </rPh>
    <rPh sb="5" eb="7">
      <t>ジョウケン</t>
    </rPh>
    <phoneticPr fontId="4"/>
  </si>
  <si>
    <t>特 記 事 項</t>
    <rPh sb="0" eb="1">
      <t>トク</t>
    </rPh>
    <rPh sb="2" eb="3">
      <t>キ</t>
    </rPh>
    <rPh sb="4" eb="5">
      <t>コト</t>
    </rPh>
    <rPh sb="6" eb="7">
      <t>コウ</t>
    </rPh>
    <phoneticPr fontId="4"/>
  </si>
  <si>
    <t>相 殺 内 容</t>
    <rPh sb="0" eb="1">
      <t>ソウ</t>
    </rPh>
    <rPh sb="2" eb="3">
      <t>サツ</t>
    </rPh>
    <rPh sb="4" eb="5">
      <t>ウチ</t>
    </rPh>
    <rPh sb="6" eb="7">
      <t>カタチ</t>
    </rPh>
    <phoneticPr fontId="4"/>
  </si>
  <si>
    <t>％）</t>
    <phoneticPr fontId="4"/>
  </si>
  <si>
    <t>手形（</t>
    <rPh sb="0" eb="2">
      <t>テガタ</t>
    </rPh>
    <phoneticPr fontId="4"/>
  </si>
  <si>
    <t>特記事項</t>
    <rPh sb="0" eb="2">
      <t>トッキ</t>
    </rPh>
    <rPh sb="2" eb="4">
      <t>ジコウ</t>
    </rPh>
    <phoneticPr fontId="4"/>
  </si>
  <si>
    <t>相殺内容</t>
    <rPh sb="0" eb="2">
      <t>ソウサイ</t>
    </rPh>
    <rPh sb="2" eb="4">
      <t>ナイヨウ</t>
    </rPh>
    <phoneticPr fontId="4"/>
  </si>
  <si>
    <t>※</t>
    <phoneticPr fontId="4"/>
  </si>
  <si>
    <t>注意事項</t>
    <rPh sb="0" eb="2">
      <t>チュウイ</t>
    </rPh>
    <rPh sb="2" eb="4">
      <t>ジコウ</t>
    </rPh>
    <phoneticPr fontId="4"/>
  </si>
  <si>
    <t>．毎月20日締切にて、当月25日必着とします。</t>
    <rPh sb="1" eb="3">
      <t>マイツキ</t>
    </rPh>
    <rPh sb="5" eb="6">
      <t>ニチ</t>
    </rPh>
    <rPh sb="6" eb="8">
      <t>シメキリ</t>
    </rPh>
    <rPh sb="11" eb="12">
      <t>トウ</t>
    </rPh>
    <rPh sb="12" eb="13">
      <t>ガツ</t>
    </rPh>
    <rPh sb="15" eb="16">
      <t>ニチ</t>
    </rPh>
    <rPh sb="16" eb="18">
      <t>ヒッチャク</t>
    </rPh>
    <phoneticPr fontId="4"/>
  </si>
  <si>
    <t>．社印は必ず押印してください。社印のないものについては支払いできません。</t>
    <rPh sb="1" eb="3">
      <t>シャイン</t>
    </rPh>
    <rPh sb="4" eb="5">
      <t>カナラ</t>
    </rPh>
    <rPh sb="6" eb="8">
      <t>オウイン</t>
    </rPh>
    <rPh sb="15" eb="17">
      <t>シャイン</t>
    </rPh>
    <rPh sb="27" eb="29">
      <t>シハラ</t>
    </rPh>
    <phoneticPr fontId="4"/>
  </si>
  <si>
    <t>．上記の「④今回出来高請求額」については、必ず出来高請求金額を記入してください。</t>
    <rPh sb="1" eb="3">
      <t>ジョウキ</t>
    </rPh>
    <rPh sb="6" eb="8">
      <t>コンカイ</t>
    </rPh>
    <rPh sb="8" eb="11">
      <t>デキダカ</t>
    </rPh>
    <rPh sb="11" eb="13">
      <t>セイキュウ</t>
    </rPh>
    <rPh sb="13" eb="14">
      <t>ガク</t>
    </rPh>
    <rPh sb="21" eb="22">
      <t>カナラ</t>
    </rPh>
    <rPh sb="23" eb="26">
      <t>デキダカ</t>
    </rPh>
    <rPh sb="26" eb="28">
      <t>セイキュウ</t>
    </rPh>
    <rPh sb="28" eb="30">
      <t>キンガク</t>
    </rPh>
    <rPh sb="31" eb="33">
      <t>キニュウ</t>
    </rPh>
    <phoneticPr fontId="4"/>
  </si>
  <si>
    <t>．振込手数料は、請求者負担とします。</t>
    <rPh sb="1" eb="3">
      <t>フリコミ</t>
    </rPh>
    <rPh sb="3" eb="4">
      <t>テ</t>
    </rPh>
    <rPh sb="8" eb="10">
      <t>セイキュウ</t>
    </rPh>
    <rPh sb="10" eb="11">
      <t>シャ</t>
    </rPh>
    <rPh sb="11" eb="13">
      <t>フタン</t>
    </rPh>
    <phoneticPr fontId="4"/>
  </si>
  <si>
    <t>【取引先控】</t>
    <rPh sb="1" eb="3">
      <t>トリヒキ</t>
    </rPh>
    <rPh sb="3" eb="4">
      <t>サキ</t>
    </rPh>
    <rPh sb="4" eb="5">
      <t>ヒカエ</t>
    </rPh>
    <phoneticPr fontId="4"/>
  </si>
  <si>
    <t>電話番号</t>
    <rPh sb="0" eb="2">
      <t>デンワ</t>
    </rPh>
    <rPh sb="2" eb="4">
      <t>バンゴウ</t>
    </rPh>
    <phoneticPr fontId="4"/>
  </si>
  <si>
    <t>FAX番号</t>
    <rPh sb="3" eb="5">
      <t>バンゴウ</t>
    </rPh>
    <phoneticPr fontId="4"/>
  </si>
  <si>
    <t>【提 出 用】</t>
    <rPh sb="1" eb="2">
      <t>テイ</t>
    </rPh>
    <rPh sb="3" eb="4">
      <t>デ</t>
    </rPh>
    <rPh sb="5" eb="6">
      <t>ヨウ</t>
    </rPh>
    <phoneticPr fontId="4"/>
  </si>
  <si>
    <t xml:space="preserve">請 求 書 </t>
    <rPh sb="0" eb="1">
      <t>ウケ</t>
    </rPh>
    <rPh sb="2" eb="3">
      <t>モトム</t>
    </rPh>
    <rPh sb="4" eb="5">
      <t>ショ</t>
    </rPh>
    <phoneticPr fontId="4"/>
  </si>
  <si>
    <t>＜ハイフンなし、７桁でお願いします。＞</t>
    <rPh sb="9" eb="10">
      <t>ケタ</t>
    </rPh>
    <rPh sb="12" eb="13">
      <t>ネガ</t>
    </rPh>
    <phoneticPr fontId="4"/>
  </si>
  <si>
    <t>（2023.09.01)</t>
    <phoneticPr fontId="4"/>
  </si>
  <si>
    <t>登録番号</t>
    <rPh sb="0" eb="2">
      <t>トウロク</t>
    </rPh>
    <rPh sb="2" eb="4">
      <t>バンゴウ</t>
    </rPh>
    <phoneticPr fontId="4"/>
  </si>
  <si>
    <t>登録番号　Ｔ</t>
    <rPh sb="0" eb="4">
      <t>トウロクバンゴウ</t>
    </rPh>
    <phoneticPr fontId="4"/>
  </si>
  <si>
    <t>Ｔ</t>
    <phoneticPr fontId="4"/>
  </si>
  <si>
    <t>⑦消費税等</t>
    <rPh sb="1" eb="4">
      <t>ショウヒゼイ</t>
    </rPh>
    <rPh sb="4" eb="5">
      <t>トウ</t>
    </rPh>
    <phoneticPr fontId="4"/>
  </si>
  <si>
    <t>消　　費　　税　　等</t>
    <rPh sb="0" eb="1">
      <t>ショウ</t>
    </rPh>
    <rPh sb="3" eb="4">
      <t>ヒ</t>
    </rPh>
    <rPh sb="6" eb="7">
      <t>ゼイ</t>
    </rPh>
    <rPh sb="9" eb="10">
      <t>トウ</t>
    </rPh>
    <phoneticPr fontId="4"/>
  </si>
  <si>
    <t>（⑤×税率</t>
    <rPh sb="3" eb="5">
      <t>ゼイリツ</t>
    </rPh>
    <phoneticPr fontId="4"/>
  </si>
  <si>
    <t>％）</t>
    <phoneticPr fontId="4"/>
  </si>
  <si>
    <t>⑤請求額（消費税抜）</t>
    <rPh sb="1" eb="3">
      <t>セイキュウ</t>
    </rPh>
    <rPh sb="3" eb="4">
      <t>ガク</t>
    </rPh>
    <rPh sb="5" eb="9">
      <t>ショウヒゼイヌキ</t>
    </rPh>
    <phoneticPr fontId="4"/>
  </si>
  <si>
    <r>
      <rPr>
        <sz val="8"/>
        <color rgb="FFFF0000"/>
        <rFont val="ＭＳ Ｐゴシック"/>
        <family val="3"/>
        <charset val="128"/>
        <scheme val="minor"/>
      </rPr>
      <t xml:space="preserve">請 　 求  　額
</t>
    </r>
    <r>
      <rPr>
        <sz val="7"/>
        <color rgb="FFFF0000"/>
        <rFont val="ＭＳ Ｐゴシック"/>
        <family val="3"/>
        <charset val="128"/>
        <scheme val="minor"/>
      </rPr>
      <t>消  費  税  抜
（②－③＋④）</t>
    </r>
    <rPh sb="0" eb="1">
      <t>ウケ</t>
    </rPh>
    <rPh sb="4" eb="5">
      <t>モトム</t>
    </rPh>
    <rPh sb="8" eb="9">
      <t>ガク</t>
    </rPh>
    <rPh sb="10" eb="11">
      <t>ショウ</t>
    </rPh>
    <rPh sb="13" eb="14">
      <t>ヒ</t>
    </rPh>
    <rPh sb="16" eb="17">
      <t>ゼイ</t>
    </rPh>
    <rPh sb="19" eb="20">
      <t>ヌキ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</si>
</sst>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[$-411]ggg\ \ e&quot;　年　&quot;m&quot;　月　&quot;d&quot;　日&quot;"/>
    <numFmt numFmtId="177" formatCode="0_);[Red]\(0\)"/>
    <numFmt numFmtId="178" formatCode="[&lt;=99999999]####\-####;\(00\)\ ####\-####"/>
    <numFmt numFmtId="179" formatCode="0000000;\-#,##0"/>
    <numFmt numFmtId="180" formatCode="[&lt;=999]000;[&lt;=9999]000\-00;000\-0000"/>
    <numFmt numFmtId="181" formatCode="&quot;（出来高&quot;\ ##\ &quot;％）&quot;"/>
    <numFmt numFmtId="182" formatCode="&quot;（出来高    &quot;\ ##\ &quot;％）&quot;"/>
    <numFmt numFmtId="183" formatCode="0000;\-#,##0"/>
    <numFmt numFmtId="184" formatCode="0000"/>
  </numFmts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2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i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11"/>
      <color rgb="FFFFFF00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Arial Unicode MS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6"/>
      <color theme="1"/>
      <name val="ＭＳ Ｐゴシック"/>
      <family val="2"/>
      <charset val="128"/>
      <scheme val="minor"/>
    </font>
    <font>
      <sz val="9"/>
      <color rgb="FFFF0000"/>
      <name val="ＭＳ 明朝"/>
      <family val="1"/>
      <charset val="128"/>
    </font>
    <font>
      <sz val="8"/>
      <color rgb="FFFF0000"/>
      <name val="ＭＳ Ｐゴシック"/>
      <family val="3"/>
      <charset val="128"/>
      <scheme val="minor"/>
    </font>
    <font>
      <sz val="6"/>
      <color rgb="FFFF0000"/>
      <name val="ＭＳ Ｐゴシック"/>
      <family val="3"/>
      <charset val="128"/>
      <scheme val="minor"/>
    </font>
    <font>
      <sz val="7"/>
      <color rgb="FFFF000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8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4659260841701"/>
        <bgColor indexed="64"/>
      </patternFill>
    </fill>
  </fills>
  <borders count="1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/>
      <right/>
      <top style="thin">
        <color indexed="64"/>
      </top>
      <bottom style="hair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theme="0" tint="-0.24994659260841701"/>
      </top>
      <bottom style="thin">
        <color indexed="64"/>
      </bottom>
      <diagonal/>
    </border>
    <border>
      <left/>
      <right/>
      <top style="hair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24994659260841701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dotted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theme="0" tint="-0.499984740745262"/>
      </left>
      <right style="dotted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dotted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hair">
        <color auto="1"/>
      </right>
      <top style="thin">
        <color rgb="FFFF0000"/>
      </top>
      <bottom/>
      <diagonal/>
    </border>
    <border>
      <left style="hair">
        <color auto="1"/>
      </left>
      <right style="hair">
        <color auto="1"/>
      </right>
      <top style="thin">
        <color rgb="FFFF0000"/>
      </top>
      <bottom/>
      <diagonal/>
    </border>
    <border>
      <left style="hair">
        <color auto="1"/>
      </left>
      <right style="thin">
        <color theme="1" tint="0.499984740745262"/>
      </right>
      <top style="thin">
        <color rgb="FFFF0000"/>
      </top>
      <bottom/>
      <diagonal/>
    </border>
    <border>
      <left style="thin">
        <color theme="1" tint="0.499984740745262"/>
      </left>
      <right style="hair">
        <color auto="1"/>
      </right>
      <top style="thin">
        <color rgb="FFFF0000"/>
      </top>
      <bottom/>
      <diagonal/>
    </border>
    <border>
      <left/>
      <right style="hair">
        <color auto="1"/>
      </right>
      <top style="thin">
        <color rgb="FFFF0000"/>
      </top>
      <bottom/>
      <diagonal/>
    </border>
    <border>
      <left style="hair">
        <color indexed="64"/>
      </left>
      <right/>
      <top style="thin">
        <color rgb="FFFF0000"/>
      </top>
      <bottom/>
      <diagonal/>
    </border>
    <border>
      <left style="hair">
        <color auto="1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hair">
        <color auto="1"/>
      </right>
      <top/>
      <bottom/>
      <diagonal/>
    </border>
    <border>
      <left style="hair">
        <color auto="1"/>
      </left>
      <right style="thin">
        <color rgb="FFFF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hair">
        <color auto="1"/>
      </right>
      <top/>
      <bottom style="thin">
        <color theme="1" tint="0.499984740745262"/>
      </bottom>
      <diagonal/>
    </border>
    <border>
      <left style="hair">
        <color auto="1"/>
      </left>
      <right style="hair">
        <color auto="1"/>
      </right>
      <top/>
      <bottom style="thin">
        <color theme="1" tint="0.499984740745262"/>
      </bottom>
      <diagonal/>
    </border>
    <border>
      <left style="hair">
        <color auto="1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hair">
        <color auto="1"/>
      </right>
      <top/>
      <bottom style="thin">
        <color theme="1" tint="0.499984740745262"/>
      </bottom>
      <diagonal/>
    </border>
    <border>
      <left/>
      <right style="hair">
        <color indexed="64"/>
      </right>
      <top/>
      <bottom style="thin">
        <color theme="1" tint="0.499984740745262"/>
      </bottom>
      <diagonal/>
    </border>
    <border>
      <left style="hair">
        <color indexed="64"/>
      </left>
      <right/>
      <top/>
      <bottom style="thin">
        <color theme="1" tint="0.499984740745262"/>
      </bottom>
      <diagonal/>
    </border>
    <border>
      <left style="hair">
        <color auto="1"/>
      </left>
      <right style="thin">
        <color rgb="FFFF0000"/>
      </right>
      <top/>
      <bottom style="thin">
        <color theme="1" tint="0.499984740745262"/>
      </bottom>
      <diagonal/>
    </border>
    <border>
      <left style="thin">
        <color rgb="FFFF0000"/>
      </left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dotted">
        <color indexed="64"/>
      </right>
      <top style="thin">
        <color theme="1" tint="0.499984740745262"/>
      </top>
      <bottom/>
      <diagonal/>
    </border>
    <border>
      <left style="dotted">
        <color auto="1"/>
      </left>
      <right/>
      <top style="thin">
        <color theme="1" tint="0.499984740745262"/>
      </top>
      <bottom/>
      <diagonal/>
    </border>
    <border>
      <left/>
      <right style="thin">
        <color rgb="FFFF0000"/>
      </right>
      <top style="thin">
        <color theme="1" tint="0.499984740745262"/>
      </top>
      <bottom/>
      <diagonal/>
    </border>
    <border>
      <left/>
      <right style="dotted">
        <color theme="1" tint="0.499984740745262"/>
      </right>
      <top style="hair">
        <color indexed="64"/>
      </top>
      <bottom/>
      <diagonal/>
    </border>
    <border>
      <left style="dotted">
        <color theme="1" tint="0.499984740745262"/>
      </left>
      <right/>
      <top style="hair">
        <color indexed="64"/>
      </top>
      <bottom/>
      <diagonal/>
    </border>
    <border>
      <left style="thin">
        <color rgb="FFFF0000"/>
      </left>
      <right/>
      <top/>
      <bottom style="hair">
        <color auto="1"/>
      </bottom>
      <diagonal/>
    </border>
    <border>
      <left/>
      <right style="thin">
        <color theme="1" tint="0.499984740745262"/>
      </right>
      <top/>
      <bottom style="hair">
        <color indexed="64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 style="dotted">
        <color indexed="64"/>
      </right>
      <top/>
      <bottom style="hair">
        <color theme="1" tint="0.499984740745262"/>
      </bottom>
      <diagonal/>
    </border>
    <border>
      <left style="dotted">
        <color indexed="64"/>
      </left>
      <right/>
      <top/>
      <bottom style="hair">
        <color theme="1" tint="0.499984740745262"/>
      </bottom>
      <diagonal/>
    </border>
    <border>
      <left/>
      <right style="thin">
        <color theme="1" tint="0.499984740745262"/>
      </right>
      <top/>
      <bottom style="hair">
        <color theme="1" tint="0.499984740745262"/>
      </bottom>
      <diagonal/>
    </border>
    <border>
      <left/>
      <right style="thin">
        <color rgb="FFFF0000"/>
      </right>
      <top/>
      <bottom style="hair">
        <color theme="1" tint="0.499984740745262"/>
      </bottom>
      <diagonal/>
    </border>
    <border>
      <left/>
      <right style="dotted">
        <color theme="1" tint="0.499984740745262"/>
      </right>
      <top/>
      <bottom style="hair">
        <color indexed="64"/>
      </bottom>
      <diagonal/>
    </border>
    <border>
      <left style="dotted">
        <color theme="1" tint="0.499984740745262"/>
      </left>
      <right/>
      <top/>
      <bottom style="hair">
        <color indexed="64"/>
      </bottom>
      <diagonal/>
    </border>
    <border>
      <left style="thin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dotted">
        <color indexed="64"/>
      </right>
      <top style="hair">
        <color theme="1" tint="0.499984740745262"/>
      </top>
      <bottom/>
      <diagonal/>
    </border>
    <border>
      <left style="dotted">
        <color auto="1"/>
      </left>
      <right/>
      <top style="hair">
        <color theme="1" tint="0.499984740745262"/>
      </top>
      <bottom/>
      <diagonal/>
    </border>
    <border>
      <left/>
      <right style="thin">
        <color theme="1" tint="0.499984740745262"/>
      </right>
      <top style="hair">
        <color theme="1" tint="0.499984740745262"/>
      </top>
      <bottom/>
      <diagonal/>
    </border>
    <border>
      <left style="thin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dotted">
        <color auto="1"/>
      </right>
      <top style="hair">
        <color theme="1" tint="0.499984740745262"/>
      </top>
      <bottom style="hair">
        <color theme="1" tint="0.499984740745262"/>
      </bottom>
      <diagonal/>
    </border>
    <border>
      <left style="dotted">
        <color auto="1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rgb="FFFF0000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dotted">
        <color theme="1" tint="0.499984740745262"/>
      </right>
      <top/>
      <bottom/>
      <diagonal/>
    </border>
    <border>
      <left style="dotted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hair">
        <color auto="1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thin">
        <color rgb="FFFF0000"/>
      </left>
      <right/>
      <top style="hair">
        <color auto="1"/>
      </top>
      <bottom/>
      <diagonal/>
    </border>
    <border>
      <left/>
      <right style="thin">
        <color theme="1" tint="0.499984740745262"/>
      </right>
      <top style="hair">
        <color auto="1"/>
      </top>
      <bottom/>
      <diagonal/>
    </border>
    <border>
      <left/>
      <right style="thin">
        <color rgb="FFFF0000"/>
      </right>
      <top style="hair">
        <color theme="1" tint="0.499984740745262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theme="1" tint="0.499984740745262"/>
      </right>
      <top/>
      <bottom style="thin">
        <color rgb="FFFF0000"/>
      </bottom>
      <diagonal/>
    </border>
    <border>
      <left style="thin">
        <color theme="1" tint="0.499984740745262"/>
      </left>
      <right/>
      <top/>
      <bottom style="thin">
        <color rgb="FFFF0000"/>
      </bottom>
      <diagonal/>
    </border>
    <border>
      <left/>
      <right style="dotted">
        <color auto="1"/>
      </right>
      <top/>
      <bottom style="thin">
        <color rgb="FFFF0000"/>
      </bottom>
      <diagonal/>
    </border>
    <border>
      <left style="dotted">
        <color auto="1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theme="1" tint="0.499984740745262"/>
      </right>
      <top style="hair">
        <color indexed="64"/>
      </top>
      <bottom style="hair">
        <color indexed="64"/>
      </bottom>
      <diagonal/>
    </border>
    <border>
      <left style="dotted">
        <color theme="1" tint="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 style="thin">
        <color theme="1" tint="0.499984740745262"/>
      </left>
      <right/>
      <top style="thin">
        <color rgb="FFFF0000"/>
      </top>
      <bottom/>
      <diagonal/>
    </border>
    <border>
      <left/>
      <right style="dotted">
        <color auto="1"/>
      </right>
      <top style="thin">
        <color rgb="FFFF0000"/>
      </top>
      <bottom/>
      <diagonal/>
    </border>
    <border>
      <left style="dotted">
        <color auto="1"/>
      </left>
      <right/>
      <top style="thin">
        <color rgb="FFFF0000"/>
      </top>
      <bottom/>
      <diagonal/>
    </border>
    <border>
      <left/>
      <right style="thin">
        <color theme="1" tint="0.499984740745262"/>
      </right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hair">
        <color indexed="64"/>
      </right>
      <top/>
      <bottom style="thin">
        <color rgb="FFFF0000"/>
      </bottom>
      <diagonal/>
    </border>
    <border>
      <left style="thin">
        <color theme="1" tint="0.499984740745262"/>
      </left>
      <right/>
      <top style="thin">
        <color rgb="FFFF0000"/>
      </top>
      <bottom style="thin">
        <color theme="1" tint="0.499984740745262"/>
      </bottom>
      <diagonal/>
    </border>
    <border>
      <left/>
      <right/>
      <top style="thin">
        <color rgb="FFFF0000"/>
      </top>
      <bottom style="thin">
        <color theme="1" tint="0.499984740745262"/>
      </bottom>
      <diagonal/>
    </border>
    <border>
      <left/>
      <right style="dotted">
        <color auto="1"/>
      </right>
      <top style="thin">
        <color rgb="FFFF0000"/>
      </top>
      <bottom style="thin">
        <color theme="1" tint="0.499984740745262"/>
      </bottom>
      <diagonal/>
    </border>
    <border>
      <left style="dotted">
        <color auto="1"/>
      </left>
      <right/>
      <top style="thin">
        <color rgb="FFFF0000"/>
      </top>
      <bottom style="thin">
        <color theme="1" tint="0.499984740745262"/>
      </bottom>
      <diagonal/>
    </border>
    <border>
      <left/>
      <right style="thin">
        <color rgb="FFFF0000"/>
      </right>
      <top style="thin">
        <color rgb="FFFF0000"/>
      </top>
      <bottom style="thin">
        <color theme="1" tint="0.499984740745262"/>
      </bottom>
      <diagonal/>
    </border>
    <border>
      <left style="thin">
        <color rgb="FFFF0000"/>
      </left>
      <right/>
      <top style="hair">
        <color auto="1"/>
      </top>
      <bottom style="hair">
        <color indexed="64"/>
      </bottom>
      <diagonal/>
    </border>
    <border>
      <left style="dotted">
        <color theme="1" tint="0.499984740745262"/>
      </left>
      <right/>
      <top style="hair">
        <color auto="1"/>
      </top>
      <bottom style="hair">
        <color auto="1"/>
      </bottom>
      <diagonal/>
    </border>
    <border>
      <left/>
      <right style="dotted">
        <color theme="1" tint="0.499984740745262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FF0000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tted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auto="1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rgb="FFFF0000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rgb="FFFF0000"/>
      </bottom>
      <diagonal/>
    </border>
    <border>
      <left/>
      <right/>
      <top style="thin">
        <color theme="1" tint="0.499984740745262"/>
      </top>
      <bottom style="thin">
        <color rgb="FFFF0000"/>
      </bottom>
      <diagonal/>
    </border>
    <border>
      <left/>
      <right style="dotted">
        <color auto="1"/>
      </right>
      <top style="thin">
        <color theme="1" tint="0.499984740745262"/>
      </top>
      <bottom style="thin">
        <color rgb="FFFF0000"/>
      </bottom>
      <diagonal/>
    </border>
    <border>
      <left style="dotted">
        <color auto="1"/>
      </left>
      <right/>
      <top style="thin">
        <color theme="1" tint="0.499984740745262"/>
      </top>
      <bottom style="thin">
        <color rgb="FFFF0000"/>
      </bottom>
      <diagonal/>
    </border>
    <border>
      <left/>
      <right style="thin">
        <color rgb="FFFF0000"/>
      </right>
      <top style="thin">
        <color theme="1" tint="0.499984740745262"/>
      </top>
      <bottom style="thin">
        <color rgb="FFFF0000"/>
      </bottom>
      <diagonal/>
    </border>
    <border>
      <left style="dotted">
        <color theme="1" tint="0.499984740745262"/>
      </left>
      <right/>
      <top style="hair">
        <color indexed="64"/>
      </top>
      <bottom style="hair">
        <color theme="1" tint="0.499984740745262"/>
      </bottom>
      <diagonal/>
    </border>
    <border>
      <left/>
      <right style="dotted">
        <color theme="1" tint="0.499984740745262"/>
      </right>
      <top style="hair">
        <color indexed="64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/>
      <diagonal/>
    </border>
    <border>
      <left style="hair">
        <color theme="1" tint="0.499984740745262"/>
      </left>
      <right/>
      <top style="thin">
        <color theme="1" tint="0.499984740745262"/>
      </top>
      <bottom/>
      <diagonal/>
    </border>
    <border>
      <left/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/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 style="hair">
        <color theme="1" tint="0.499984740745262"/>
      </right>
      <top/>
      <bottom style="hair">
        <color indexed="64"/>
      </bottom>
      <diagonal/>
    </border>
    <border>
      <left style="hair">
        <color theme="1" tint="0.499984740745262"/>
      </left>
      <right/>
      <top/>
      <bottom style="hair">
        <color indexed="64"/>
      </bottom>
      <diagonal/>
    </border>
    <border>
      <left/>
      <right style="hair">
        <color theme="1" tint="0.499984740745262"/>
      </right>
      <top/>
      <bottom style="thin">
        <color rgb="FFFF0000"/>
      </bottom>
      <diagonal/>
    </border>
    <border>
      <left style="hair">
        <color theme="1" tint="0.499984740745262"/>
      </left>
      <right/>
      <top/>
      <bottom style="thin">
        <color rgb="FFFF0000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thin">
        <color rgb="FFFF0000"/>
      </top>
      <bottom/>
      <diagonal/>
    </border>
    <border>
      <left style="hair">
        <color theme="1" tint="0.499984740745262"/>
      </left>
      <right/>
      <top style="thin">
        <color rgb="FFFF0000"/>
      </top>
      <bottom/>
      <diagonal/>
    </border>
    <border>
      <left/>
      <right style="hair">
        <color theme="1" tint="0.499984740745262"/>
      </right>
      <top style="thin">
        <color rgb="FFFF0000"/>
      </top>
      <bottom style="thin">
        <color theme="1" tint="0.499984740745262"/>
      </bottom>
      <diagonal/>
    </border>
    <border>
      <left style="hair">
        <color theme="1" tint="0.499984740745262"/>
      </left>
      <right/>
      <top style="thin">
        <color rgb="FFFF0000"/>
      </top>
      <bottom style="thin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 style="thin">
        <color rgb="FFFF0000"/>
      </bottom>
      <diagonal/>
    </border>
    <border>
      <left style="hair">
        <color theme="1" tint="0.499984740745262"/>
      </left>
      <right/>
      <top style="thin">
        <color theme="1" tint="0.499984740745262"/>
      </top>
      <bottom style="thin">
        <color rgb="FFFF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8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distributed" vertical="center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2" borderId="0" xfId="0" quotePrefix="1" applyFont="1" applyFill="1" applyAlignment="1">
      <alignment horizontal="center" vertical="center"/>
    </xf>
    <xf numFmtId="0" fontId="5" fillId="2" borderId="19" xfId="0" applyFont="1" applyFill="1" applyBorder="1">
      <alignment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Protection="1">
      <alignment vertical="center"/>
      <protection locked="0" hidden="1"/>
    </xf>
    <xf numFmtId="0" fontId="5" fillId="0" borderId="24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0" xfId="0" applyFont="1">
      <alignment vertical="center"/>
    </xf>
    <xf numFmtId="0" fontId="15" fillId="2" borderId="0" xfId="0" applyFont="1" applyFill="1">
      <alignment vertical="center"/>
    </xf>
    <xf numFmtId="0" fontId="17" fillId="0" borderId="17" xfId="0" applyFont="1" applyBorder="1" applyAlignment="1" applyProtection="1">
      <alignment horizontal="center" vertical="center"/>
      <protection locked="0"/>
    </xf>
    <xf numFmtId="0" fontId="18" fillId="2" borderId="0" xfId="0" applyFont="1" applyFill="1">
      <alignment vertical="center"/>
    </xf>
    <xf numFmtId="0" fontId="19" fillId="2" borderId="20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0" xfId="0" applyFont="1" applyFill="1" applyBorder="1">
      <alignment vertical="center"/>
    </xf>
    <xf numFmtId="0" fontId="5" fillId="2" borderId="26" xfId="0" applyFont="1" applyFill="1" applyBorder="1">
      <alignment vertical="center"/>
    </xf>
    <xf numFmtId="0" fontId="5" fillId="2" borderId="21" xfId="0" applyFont="1" applyFill="1" applyBorder="1">
      <alignment vertical="center"/>
    </xf>
    <xf numFmtId="0" fontId="5" fillId="2" borderId="22" xfId="0" applyFont="1" applyFill="1" applyBorder="1">
      <alignment vertical="center"/>
    </xf>
    <xf numFmtId="0" fontId="15" fillId="2" borderId="19" xfId="0" applyFont="1" applyFill="1" applyBorder="1">
      <alignment vertical="center"/>
    </xf>
    <xf numFmtId="38" fontId="5" fillId="2" borderId="23" xfId="1" applyFont="1" applyFill="1" applyBorder="1" applyAlignment="1">
      <alignment horizontal="center" vertical="center"/>
    </xf>
    <xf numFmtId="38" fontId="0" fillId="0" borderId="0" xfId="0" applyNumberFormat="1">
      <alignment vertical="center"/>
    </xf>
    <xf numFmtId="181" fontId="0" fillId="0" borderId="0" xfId="0" applyNumberFormat="1">
      <alignment vertical="center"/>
    </xf>
    <xf numFmtId="0" fontId="5" fillId="2" borderId="22" xfId="0" applyFont="1" applyFill="1" applyBorder="1" applyAlignment="1">
      <alignment horizontal="right" vertical="center"/>
    </xf>
    <xf numFmtId="0" fontId="5" fillId="0" borderId="19" xfId="0" applyFont="1" applyBorder="1" applyProtection="1">
      <alignment vertical="center"/>
      <protection locked="0"/>
    </xf>
    <xf numFmtId="0" fontId="5" fillId="2" borderId="23" xfId="0" applyFont="1" applyFill="1" applyBorder="1">
      <alignment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38" fontId="5" fillId="2" borderId="23" xfId="0" applyNumberFormat="1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6" fillId="2" borderId="0" xfId="0" applyFont="1" applyFill="1" applyAlignment="1">
      <alignment vertical="top"/>
    </xf>
    <xf numFmtId="0" fontId="5" fillId="2" borderId="27" xfId="0" applyFont="1" applyFill="1" applyBorder="1">
      <alignment vertical="center"/>
    </xf>
    <xf numFmtId="0" fontId="17" fillId="0" borderId="0" xfId="0" applyFont="1" applyProtection="1">
      <alignment vertical="center"/>
      <protection locked="0"/>
    </xf>
    <xf numFmtId="0" fontId="5" fillId="2" borderId="133" xfId="0" applyFont="1" applyFill="1" applyBorder="1">
      <alignment vertical="center"/>
    </xf>
    <xf numFmtId="0" fontId="5" fillId="0" borderId="1" xfId="0" applyFont="1" applyBorder="1" applyProtection="1">
      <alignment vertical="center"/>
      <protection locked="0"/>
    </xf>
    <xf numFmtId="0" fontId="19" fillId="2" borderId="0" xfId="0" applyFont="1" applyFill="1" applyProtection="1">
      <alignment vertical="center"/>
      <protection hidden="1"/>
    </xf>
    <xf numFmtId="0" fontId="5" fillId="2" borderId="27" xfId="0" applyFont="1" applyFill="1" applyBorder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5" fillId="2" borderId="26" xfId="0" applyFont="1" applyFill="1" applyBorder="1" applyAlignment="1">
      <alignment horizontal="left" vertical="top"/>
    </xf>
    <xf numFmtId="0" fontId="5" fillId="2" borderId="26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83" fontId="5" fillId="0" borderId="1" xfId="0" applyNumberFormat="1" applyFont="1" applyBorder="1" applyAlignment="1" applyProtection="1">
      <alignment horizontal="center" vertical="center"/>
      <protection locked="0"/>
    </xf>
    <xf numFmtId="0" fontId="29" fillId="2" borderId="0" xfId="0" applyFont="1" applyFill="1">
      <alignment vertical="center"/>
    </xf>
    <xf numFmtId="0" fontId="0" fillId="3" borderId="0" xfId="0" applyFill="1">
      <alignment vertical="center"/>
    </xf>
    <xf numFmtId="0" fontId="0" fillId="0" borderId="0" xfId="0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9" xfId="0" applyBorder="1" applyProtection="1">
      <alignment vertical="center"/>
      <protection hidden="1"/>
    </xf>
    <xf numFmtId="0" fontId="0" fillId="0" borderId="10" xfId="0" applyBorder="1" applyProtection="1">
      <alignment vertical="center"/>
      <protection hidden="1"/>
    </xf>
    <xf numFmtId="0" fontId="0" fillId="0" borderId="11" xfId="0" applyBorder="1" applyProtection="1">
      <alignment vertical="center"/>
      <protection hidden="1"/>
    </xf>
    <xf numFmtId="0" fontId="0" fillId="0" borderId="15" xfId="0" applyBorder="1" applyProtection="1">
      <alignment vertical="center"/>
      <protection hidden="1"/>
    </xf>
    <xf numFmtId="0" fontId="0" fillId="0" borderId="16" xfId="0" applyBorder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alignment vertical="center"/>
      <protection hidden="1"/>
    </xf>
    <xf numFmtId="49" fontId="5" fillId="0" borderId="0" xfId="0" applyNumberFormat="1" applyFont="1" applyProtection="1">
      <alignment vertical="center"/>
      <protection hidden="1"/>
    </xf>
    <xf numFmtId="0" fontId="27" fillId="0" borderId="0" xfId="0" applyFont="1" applyProtection="1">
      <alignment vertical="center"/>
      <protection hidden="1"/>
    </xf>
    <xf numFmtId="49" fontId="0" fillId="0" borderId="0" xfId="0" applyNumberFormat="1" applyProtection="1">
      <alignment vertical="center"/>
      <protection hidden="1"/>
    </xf>
    <xf numFmtId="0" fontId="14" fillId="0" borderId="28" xfId="0" applyFont="1" applyBorder="1" applyAlignment="1" applyProtection="1">
      <alignment horizontal="center" vertical="center"/>
      <protection hidden="1"/>
    </xf>
    <xf numFmtId="0" fontId="14" fillId="0" borderId="29" xfId="0" applyFont="1" applyBorder="1" applyAlignment="1" applyProtection="1">
      <alignment horizontal="center" vertical="center"/>
      <protection hidden="1"/>
    </xf>
    <xf numFmtId="0" fontId="14" fillId="0" borderId="30" xfId="0" applyFont="1" applyBorder="1" applyAlignment="1" applyProtection="1">
      <alignment horizontal="center" vertical="center"/>
      <protection hidden="1"/>
    </xf>
    <xf numFmtId="49" fontId="0" fillId="0" borderId="18" xfId="0" applyNumberFormat="1" applyBorder="1" applyProtection="1">
      <alignment vertical="center"/>
      <protection hidden="1"/>
    </xf>
    <xf numFmtId="0" fontId="16" fillId="0" borderId="0" xfId="0" applyFo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31" xfId="0" applyBorder="1" applyProtection="1">
      <alignment vertical="center"/>
      <protection hidden="1"/>
    </xf>
    <xf numFmtId="0" fontId="0" fillId="0" borderId="32" xfId="0" applyBorder="1" applyProtection="1">
      <alignment vertical="center"/>
      <protection hidden="1"/>
    </xf>
    <xf numFmtId="0" fontId="0" fillId="0" borderId="33" xfId="0" applyBorder="1" applyProtection="1">
      <alignment vertical="center"/>
      <protection hidden="1"/>
    </xf>
    <xf numFmtId="0" fontId="14" fillId="0" borderId="36" xfId="0" applyFont="1" applyBorder="1" applyAlignment="1" applyProtection="1">
      <alignment horizontal="center" vertical="center"/>
      <protection hidden="1"/>
    </xf>
    <xf numFmtId="0" fontId="14" fillId="0" borderId="37" xfId="0" applyFont="1" applyBorder="1" applyAlignment="1" applyProtection="1">
      <alignment horizontal="center" vertical="center"/>
      <protection hidden="1"/>
    </xf>
    <xf numFmtId="0" fontId="14" fillId="0" borderId="38" xfId="0" applyFont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26" xfId="0" applyBorder="1" applyProtection="1">
      <alignment vertical="center"/>
      <protection hidden="1"/>
    </xf>
    <xf numFmtId="0" fontId="0" fillId="0" borderId="16" xfId="0" applyBorder="1" applyAlignment="1" applyProtection="1">
      <alignment horizontal="right" vertical="center"/>
      <protection hidden="1"/>
    </xf>
    <xf numFmtId="0" fontId="0" fillId="0" borderId="118" xfId="0" applyBorder="1" applyAlignment="1" applyProtection="1">
      <alignment horizontal="center" vertical="center"/>
      <protection hidden="1"/>
    </xf>
    <xf numFmtId="0" fontId="0" fillId="0" borderId="135" xfId="0" applyBorder="1" applyAlignment="1" applyProtection="1">
      <alignment vertical="center" shrinkToFit="1"/>
      <protection hidden="1"/>
    </xf>
    <xf numFmtId="0" fontId="0" fillId="0" borderId="135" xfId="0" applyBorder="1" applyProtection="1">
      <alignment vertical="center"/>
      <protection hidden="1"/>
    </xf>
    <xf numFmtId="0" fontId="0" fillId="0" borderId="136" xfId="0" applyBorder="1" applyProtection="1">
      <alignment vertical="center"/>
      <protection hidden="1"/>
    </xf>
    <xf numFmtId="0" fontId="0" fillId="0" borderId="105" xfId="0" applyBorder="1" applyAlignment="1" applyProtection="1">
      <alignment horizontal="center" vertical="center"/>
      <protection hidden="1"/>
    </xf>
    <xf numFmtId="0" fontId="28" fillId="0" borderId="0" xfId="0" quotePrefix="1" applyFont="1" applyAlignment="1" applyProtection="1">
      <alignment horizontal="right" vertical="center"/>
      <protection hidden="1"/>
    </xf>
    <xf numFmtId="0" fontId="34" fillId="2" borderId="0" xfId="0" applyFont="1" applyFill="1" applyAlignment="1">
      <alignment vertical="center" wrapText="1"/>
    </xf>
    <xf numFmtId="0" fontId="34" fillId="2" borderId="0" xfId="0" applyFont="1" applyFill="1" applyAlignment="1">
      <alignment vertical="top" wrapText="1"/>
    </xf>
    <xf numFmtId="177" fontId="5" fillId="0" borderId="20" xfId="0" applyNumberFormat="1" applyFont="1" applyBorder="1" applyProtection="1">
      <alignment vertical="center"/>
      <protection locked="0"/>
    </xf>
    <xf numFmtId="177" fontId="5" fillId="0" borderId="26" xfId="0" applyNumberFormat="1" applyFont="1" applyBorder="1" applyProtection="1">
      <alignment vertical="center"/>
      <protection locked="0"/>
    </xf>
    <xf numFmtId="177" fontId="5" fillId="0" borderId="21" xfId="0" applyNumberFormat="1" applyFont="1" applyBorder="1" applyProtection="1">
      <alignment vertical="center"/>
      <protection locked="0"/>
    </xf>
    <xf numFmtId="177" fontId="5" fillId="0" borderId="22" xfId="0" applyNumberFormat="1" applyFont="1" applyBorder="1" applyProtection="1">
      <alignment vertical="center"/>
      <protection locked="0"/>
    </xf>
    <xf numFmtId="177" fontId="5" fillId="0" borderId="19" xfId="0" applyNumberFormat="1" applyFont="1" applyBorder="1" applyProtection="1">
      <alignment vertical="center"/>
      <protection locked="0"/>
    </xf>
    <xf numFmtId="177" fontId="5" fillId="0" borderId="23" xfId="0" applyNumberFormat="1" applyFont="1" applyBorder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9" fillId="0" borderId="135" xfId="0" applyFont="1" applyBorder="1" applyProtection="1">
      <alignment vertical="center"/>
      <protection hidden="1"/>
    </xf>
    <xf numFmtId="0" fontId="31" fillId="0" borderId="10" xfId="0" applyFont="1" applyBorder="1" applyAlignment="1" applyProtection="1">
      <alignment horizontal="distributed" vertical="center" wrapText="1" shrinkToFit="1"/>
      <protection hidden="1"/>
    </xf>
    <xf numFmtId="0" fontId="31" fillId="0" borderId="102" xfId="0" applyFont="1" applyBorder="1" applyAlignment="1" applyProtection="1">
      <alignment horizontal="distributed" vertical="center" wrapText="1" shrinkToFit="1"/>
      <protection hidden="1"/>
    </xf>
    <xf numFmtId="0" fontId="31" fillId="0" borderId="105" xfId="0" applyFont="1" applyBorder="1" applyAlignment="1" applyProtection="1">
      <alignment horizontal="distributed" vertical="center" wrapText="1" shrinkToFit="1"/>
      <protection hidden="1"/>
    </xf>
    <xf numFmtId="0" fontId="31" fillId="0" borderId="106" xfId="0" applyFont="1" applyBorder="1" applyAlignment="1" applyProtection="1">
      <alignment horizontal="distributed" vertical="center" wrapText="1" shrinkToFit="1"/>
      <protection hidden="1"/>
    </xf>
    <xf numFmtId="0" fontId="0" fillId="0" borderId="152" xfId="0" applyBorder="1" applyAlignment="1" applyProtection="1">
      <alignment horizontal="center" vertical="center"/>
      <protection hidden="1"/>
    </xf>
    <xf numFmtId="0" fontId="0" fillId="0" borderId="153" xfId="0" applyBorder="1" applyAlignment="1" applyProtection="1">
      <alignment horizontal="center" vertical="center"/>
      <protection hidden="1"/>
    </xf>
    <xf numFmtId="0" fontId="23" fillId="0" borderId="121" xfId="0" applyFont="1" applyBorder="1" applyAlignment="1" applyProtection="1">
      <alignment horizontal="center" vertical="center"/>
      <protection hidden="1"/>
    </xf>
    <xf numFmtId="0" fontId="23" fillId="0" borderId="109" xfId="0" applyFont="1" applyBorder="1" applyAlignment="1" applyProtection="1">
      <alignment horizontal="center" vertical="center"/>
      <protection hidden="1"/>
    </xf>
    <xf numFmtId="0" fontId="23" fillId="0" borderId="118" xfId="0" applyFont="1" applyBorder="1" applyAlignment="1" applyProtection="1">
      <alignment horizontal="center" vertical="center"/>
      <protection hidden="1"/>
    </xf>
    <xf numFmtId="0" fontId="23" fillId="0" borderId="105" xfId="0" applyFont="1" applyBorder="1" applyAlignment="1" applyProtection="1">
      <alignment horizontal="center" vertical="center"/>
      <protection hidden="1"/>
    </xf>
    <xf numFmtId="0" fontId="23" fillId="0" borderId="123" xfId="0" applyFont="1" applyBorder="1" applyAlignment="1" applyProtection="1">
      <alignment horizontal="center" vertical="center"/>
      <protection hidden="1"/>
    </xf>
    <xf numFmtId="0" fontId="23" fillId="0" borderId="110" xfId="0" applyFont="1" applyBorder="1" applyAlignment="1" applyProtection="1">
      <alignment horizontal="center" vertical="center"/>
      <protection hidden="1"/>
    </xf>
    <xf numFmtId="0" fontId="0" fillId="0" borderId="97" xfId="0" applyBorder="1" applyProtection="1">
      <alignment vertical="center"/>
      <protection hidden="1"/>
    </xf>
    <xf numFmtId="0" fontId="0" fillId="0" borderId="96" xfId="0" applyBorder="1" applyProtection="1">
      <alignment vertical="center"/>
      <protection hidden="1"/>
    </xf>
    <xf numFmtId="0" fontId="0" fillId="0" borderId="84" xfId="0" applyBorder="1" applyProtection="1">
      <alignment vertical="center"/>
      <protection hidden="1"/>
    </xf>
    <xf numFmtId="0" fontId="0" fillId="0" borderId="83" xfId="0" applyBorder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0" fillId="0" borderId="16" xfId="0" applyBorder="1" applyProtection="1">
      <alignment vertical="center"/>
      <protection hidden="1"/>
    </xf>
    <xf numFmtId="0" fontId="0" fillId="0" borderId="32" xfId="0" applyBorder="1" applyProtection="1">
      <alignment vertical="center"/>
      <protection hidden="1"/>
    </xf>
    <xf numFmtId="0" fontId="0" fillId="0" borderId="33" xfId="0" applyBorder="1" applyProtection="1">
      <alignment vertical="center"/>
      <protection hidden="1"/>
    </xf>
    <xf numFmtId="0" fontId="0" fillId="0" borderId="101" xfId="0" applyBorder="1" applyAlignment="1" applyProtection="1">
      <alignment horizontal="center" vertical="center"/>
      <protection hidden="1"/>
    </xf>
    <xf numFmtId="0" fontId="0" fillId="0" borderId="104" xfId="0" applyBorder="1" applyAlignment="1" applyProtection="1">
      <alignment horizontal="center" vertical="center"/>
      <protection hidden="1"/>
    </xf>
    <xf numFmtId="0" fontId="23" fillId="0" borderId="87" xfId="0" applyFont="1" applyBorder="1" applyAlignment="1" applyProtection="1">
      <alignment horizontal="center" vertical="center"/>
      <protection hidden="1"/>
    </xf>
    <xf numFmtId="0" fontId="23" fillId="0" borderId="108" xfId="0" applyFont="1" applyBorder="1" applyAlignment="1" applyProtection="1">
      <alignment horizontal="center" vertical="center"/>
      <protection hidden="1"/>
    </xf>
    <xf numFmtId="0" fontId="23" fillId="0" borderId="88" xfId="0" applyFont="1" applyBorder="1" applyAlignment="1" applyProtection="1">
      <alignment horizontal="center" vertical="center"/>
      <protection hidden="1"/>
    </xf>
    <xf numFmtId="0" fontId="23" fillId="0" borderId="86" xfId="0" applyFont="1" applyBorder="1" applyAlignment="1" applyProtection="1">
      <alignment horizontal="center" vertical="center"/>
      <protection hidden="1"/>
    </xf>
    <xf numFmtId="0" fontId="23" fillId="0" borderId="103" xfId="0" applyFont="1" applyBorder="1" applyAlignment="1" applyProtection="1">
      <alignment horizontal="center" vertical="center"/>
      <protection hidden="1"/>
    </xf>
    <xf numFmtId="0" fontId="0" fillId="0" borderId="70" xfId="0" applyBorder="1" applyProtection="1">
      <alignment vertical="center"/>
      <protection hidden="1"/>
    </xf>
    <xf numFmtId="0" fontId="0" fillId="0" borderId="69" xfId="0" applyBorder="1" applyProtection="1">
      <alignment vertical="center"/>
      <protection hidden="1"/>
    </xf>
    <xf numFmtId="0" fontId="0" fillId="0" borderId="10" xfId="0" applyBorder="1" applyProtection="1">
      <alignment vertical="center"/>
      <protection hidden="1"/>
    </xf>
    <xf numFmtId="0" fontId="0" fillId="0" borderId="11" xfId="0" applyBorder="1" applyProtection="1">
      <alignment vertical="center"/>
      <protection hidden="1"/>
    </xf>
    <xf numFmtId="0" fontId="23" fillId="0" borderId="85" xfId="0" applyFont="1" applyBorder="1" applyAlignment="1" applyProtection="1">
      <alignment horizontal="center" vertical="center"/>
      <protection hidden="1"/>
    </xf>
    <xf numFmtId="0" fontId="23" fillId="0" borderId="107" xfId="0" applyFont="1" applyBorder="1" applyAlignment="1" applyProtection="1">
      <alignment horizontal="center" vertical="center"/>
      <protection hidden="1"/>
    </xf>
    <xf numFmtId="0" fontId="5" fillId="0" borderId="65" xfId="0" applyFont="1" applyBorder="1" applyAlignment="1" applyProtection="1">
      <alignment horizontal="left" vertical="top" wrapText="1"/>
      <protection hidden="1"/>
    </xf>
    <xf numFmtId="0" fontId="5" fillId="0" borderId="63" xfId="0" applyFont="1" applyBorder="1" applyAlignment="1" applyProtection="1">
      <alignment horizontal="left" vertical="top" wrapText="1"/>
      <protection hidden="1"/>
    </xf>
    <xf numFmtId="0" fontId="5" fillId="0" borderId="64" xfId="0" applyFont="1" applyBorder="1" applyAlignment="1" applyProtection="1">
      <alignment horizontal="left" vertical="top" wrapText="1"/>
      <protection hidden="1"/>
    </xf>
    <xf numFmtId="0" fontId="5" fillId="0" borderId="73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76" xfId="0" applyFont="1" applyBorder="1" applyAlignment="1" applyProtection="1">
      <alignment horizontal="left" vertical="top" wrapText="1"/>
      <protection hidden="1"/>
    </xf>
    <xf numFmtId="0" fontId="5" fillId="0" borderId="150" xfId="0" applyFont="1" applyBorder="1" applyAlignment="1" applyProtection="1">
      <alignment horizontal="left" vertical="top" wrapText="1"/>
      <protection hidden="1"/>
    </xf>
    <xf numFmtId="0" fontId="5" fillId="0" borderId="135" xfId="0" applyFont="1" applyBorder="1" applyAlignment="1" applyProtection="1">
      <alignment horizontal="left" vertical="top" wrapText="1"/>
      <protection hidden="1"/>
    </xf>
    <xf numFmtId="0" fontId="5" fillId="0" borderId="136" xfId="0" applyFont="1" applyBorder="1" applyAlignment="1" applyProtection="1">
      <alignment horizontal="left" vertical="top" wrapText="1"/>
      <protection hidden="1"/>
    </xf>
    <xf numFmtId="0" fontId="0" fillId="0" borderId="151" xfId="0" applyBorder="1" applyAlignment="1" applyProtection="1">
      <alignment horizontal="center" vertical="center"/>
      <protection hidden="1"/>
    </xf>
    <xf numFmtId="0" fontId="23" fillId="0" borderId="128" xfId="0" applyFont="1" applyBorder="1" applyAlignment="1" applyProtection="1">
      <alignment horizontal="center" vertical="center"/>
      <protection hidden="1"/>
    </xf>
    <xf numFmtId="0" fontId="23" fillId="0" borderId="140" xfId="0" applyFont="1" applyBorder="1" applyAlignment="1" applyProtection="1">
      <alignment horizontal="center" vertical="center"/>
      <protection hidden="1"/>
    </xf>
    <xf numFmtId="0" fontId="23" fillId="0" borderId="126" xfId="0" applyFont="1" applyBorder="1" applyAlignment="1" applyProtection="1">
      <alignment horizontal="center" vertical="center"/>
      <protection hidden="1"/>
    </xf>
    <xf numFmtId="0" fontId="23" fillId="0" borderId="138" xfId="0" applyFont="1" applyBorder="1" applyAlignment="1" applyProtection="1">
      <alignment horizontal="center" vertical="center"/>
      <protection hidden="1"/>
    </xf>
    <xf numFmtId="0" fontId="23" fillId="0" borderId="129" xfId="0" applyFont="1" applyBorder="1" applyAlignment="1" applyProtection="1">
      <alignment horizontal="center" vertical="center"/>
      <protection hidden="1"/>
    </xf>
    <xf numFmtId="0" fontId="23" fillId="0" borderId="141" xfId="0" applyFont="1" applyBorder="1" applyAlignment="1" applyProtection="1">
      <alignment horizontal="center" vertical="center"/>
      <protection hidden="1"/>
    </xf>
    <xf numFmtId="0" fontId="0" fillId="0" borderId="131" xfId="0" applyBorder="1" applyProtection="1">
      <alignment vertical="center"/>
      <protection hidden="1"/>
    </xf>
    <xf numFmtId="0" fontId="0" fillId="0" borderId="132" xfId="0" applyBorder="1" applyProtection="1">
      <alignment vertical="center"/>
      <protection hidden="1"/>
    </xf>
    <xf numFmtId="0" fontId="0" fillId="0" borderId="116" xfId="0" applyBorder="1" applyProtection="1">
      <alignment vertical="center"/>
      <protection hidden="1"/>
    </xf>
    <xf numFmtId="0" fontId="0" fillId="0" borderId="114" xfId="0" applyBorder="1" applyProtection="1">
      <alignment vertical="center"/>
      <protection hidden="1"/>
    </xf>
    <xf numFmtId="0" fontId="0" fillId="0" borderId="62" xfId="0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/>
      <protection hidden="1"/>
    </xf>
    <xf numFmtId="0" fontId="25" fillId="0" borderId="76" xfId="0" applyFont="1" applyBorder="1" applyAlignment="1" applyProtection="1">
      <alignment horizontal="center"/>
      <protection hidden="1"/>
    </xf>
    <xf numFmtId="0" fontId="23" fillId="0" borderId="139" xfId="0" applyFont="1" applyBorder="1" applyAlignment="1" applyProtection="1">
      <alignment horizontal="center" vertical="center"/>
      <protection hidden="1"/>
    </xf>
    <xf numFmtId="0" fontId="23" fillId="0" borderId="144" xfId="0" applyFont="1" applyBorder="1" applyAlignment="1" applyProtection="1">
      <alignment horizontal="center" vertical="center"/>
      <protection hidden="1"/>
    </xf>
    <xf numFmtId="0" fontId="23" fillId="0" borderId="145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13" xfId="0" applyBorder="1" applyProtection="1">
      <alignment vertical="center"/>
      <protection hidden="1"/>
    </xf>
    <xf numFmtId="0" fontId="0" fillId="0" borderId="112" xfId="0" applyBorder="1" applyProtection="1">
      <alignment vertical="center"/>
      <protection hidden="1"/>
    </xf>
    <xf numFmtId="0" fontId="0" fillId="0" borderId="111" xfId="0" applyBorder="1" applyProtection="1">
      <alignment vertical="center"/>
      <protection hidden="1"/>
    </xf>
    <xf numFmtId="0" fontId="0" fillId="0" borderId="115" xfId="0" applyBorder="1" applyAlignment="1" applyProtection="1">
      <alignment horizontal="center" vertical="center"/>
      <protection hidden="1"/>
    </xf>
    <xf numFmtId="0" fontId="0" fillId="0" borderId="116" xfId="0" applyBorder="1" applyAlignment="1" applyProtection="1">
      <alignment horizontal="center" vertical="center"/>
      <protection hidden="1"/>
    </xf>
    <xf numFmtId="0" fontId="0" fillId="0" borderId="117" xfId="0" applyBorder="1" applyAlignment="1" applyProtection="1">
      <alignment horizontal="center" vertical="center"/>
      <protection hidden="1"/>
    </xf>
    <xf numFmtId="0" fontId="0" fillId="0" borderId="118" xfId="0" applyBorder="1" applyAlignment="1" applyProtection="1">
      <alignment vertical="center" shrinkToFit="1"/>
      <protection hidden="1"/>
    </xf>
    <xf numFmtId="0" fontId="0" fillId="0" borderId="46" xfId="0" applyBorder="1" applyAlignment="1" applyProtection="1">
      <alignment vertical="center" shrinkToFit="1"/>
      <protection hidden="1"/>
    </xf>
    <xf numFmtId="0" fontId="23" fillId="0" borderId="120" xfId="0" applyFont="1" applyBorder="1" applyAlignment="1" applyProtection="1">
      <alignment horizontal="center" vertical="center"/>
      <protection hidden="1"/>
    </xf>
    <xf numFmtId="0" fontId="16" fillId="0" borderId="105" xfId="0" applyFont="1" applyBorder="1" applyProtection="1">
      <alignment vertical="center"/>
      <protection hidden="1"/>
    </xf>
    <xf numFmtId="0" fontId="20" fillId="0" borderId="105" xfId="0" applyFont="1" applyBorder="1" applyProtection="1">
      <alignment vertical="center"/>
      <protection hidden="1"/>
    </xf>
    <xf numFmtId="0" fontId="20" fillId="0" borderId="124" xfId="0" applyFont="1" applyBorder="1" applyProtection="1">
      <alignment vertical="center"/>
      <protection hidden="1"/>
    </xf>
    <xf numFmtId="0" fontId="23" fillId="0" borderId="119" xfId="0" applyFont="1" applyBorder="1" applyAlignment="1" applyProtection="1">
      <alignment horizontal="center" vertical="center"/>
      <protection hidden="1"/>
    </xf>
    <xf numFmtId="0" fontId="23" fillId="0" borderId="122" xfId="0" applyFont="1" applyBorder="1" applyAlignment="1" applyProtection="1">
      <alignment horizontal="center" vertical="center"/>
      <protection hidden="1"/>
    </xf>
    <xf numFmtId="0" fontId="23" fillId="0" borderId="106" xfId="0" applyFont="1" applyBorder="1" applyAlignment="1" applyProtection="1">
      <alignment horizontal="center" vertical="center"/>
      <protection hidden="1"/>
    </xf>
    <xf numFmtId="180" fontId="23" fillId="0" borderId="121" xfId="0" applyNumberFormat="1" applyFont="1" applyBorder="1" applyAlignment="1" applyProtection="1">
      <alignment horizontal="center" vertical="center"/>
      <protection hidden="1"/>
    </xf>
    <xf numFmtId="180" fontId="23" fillId="0" borderId="109" xfId="0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center" vertical="center"/>
      <protection hidden="1"/>
    </xf>
    <xf numFmtId="180" fontId="23" fillId="0" borderId="88" xfId="0" applyNumberFormat="1" applyFont="1" applyBorder="1" applyAlignment="1" applyProtection="1">
      <alignment horizontal="center" vertical="center"/>
      <protection hidden="1"/>
    </xf>
    <xf numFmtId="180" fontId="23" fillId="0" borderId="86" xfId="0" applyNumberFormat="1" applyFont="1" applyBorder="1" applyAlignment="1" applyProtection="1">
      <alignment horizontal="center" vertical="center"/>
      <protection hidden="1"/>
    </xf>
    <xf numFmtId="180" fontId="23" fillId="0" borderId="105" xfId="0" applyNumberFormat="1" applyFont="1" applyBorder="1" applyAlignment="1" applyProtection="1">
      <alignment horizontal="center" vertical="center"/>
      <protection hidden="1"/>
    </xf>
    <xf numFmtId="180" fontId="23" fillId="0" borderId="89" xfId="0" applyNumberFormat="1" applyFont="1" applyBorder="1" applyAlignment="1" applyProtection="1">
      <alignment horizontal="center" vertical="center"/>
      <protection hidden="1"/>
    </xf>
    <xf numFmtId="180" fontId="23" fillId="0" borderId="106" xfId="0" applyNumberFormat="1" applyFont="1" applyBorder="1" applyAlignment="1" applyProtection="1">
      <alignment horizontal="center" vertical="center"/>
      <protection hidden="1"/>
    </xf>
    <xf numFmtId="0" fontId="23" fillId="0" borderId="89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76" xfId="0" applyBorder="1" applyAlignment="1" applyProtection="1">
      <alignment vertical="center" shrinkToFit="1"/>
      <protection hidden="1"/>
    </xf>
    <xf numFmtId="0" fontId="23" fillId="0" borderId="92" xfId="0" applyFont="1" applyBorder="1" applyAlignment="1" applyProtection="1">
      <alignment horizontal="center" vertical="center"/>
      <protection hidden="1"/>
    </xf>
    <xf numFmtId="0" fontId="23" fillId="0" borderId="93" xfId="0" applyFont="1" applyBorder="1" applyAlignment="1" applyProtection="1">
      <alignment horizontal="center" vertical="center"/>
      <protection hidden="1"/>
    </xf>
    <xf numFmtId="0" fontId="23" fillId="0" borderId="91" xfId="0" applyFont="1" applyBorder="1" applyAlignment="1" applyProtection="1">
      <alignment horizontal="center" vertical="center"/>
      <protection hidden="1"/>
    </xf>
    <xf numFmtId="0" fontId="23" fillId="0" borderId="95" xfId="0" applyFont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182" fontId="24" fillId="0" borderId="32" xfId="0" applyNumberFormat="1" applyFont="1" applyBorder="1" applyAlignment="1" applyProtection="1">
      <alignment horizontal="center" vertical="center" shrinkToFit="1"/>
      <protection hidden="1"/>
    </xf>
    <xf numFmtId="182" fontId="24" fillId="0" borderId="72" xfId="0" applyNumberFormat="1" applyFont="1" applyBorder="1" applyAlignment="1" applyProtection="1">
      <alignment horizontal="center" vertical="center" shrinkToFit="1"/>
      <protection hidden="1"/>
    </xf>
    <xf numFmtId="180" fontId="23" fillId="0" borderId="93" xfId="0" applyNumberFormat="1" applyFont="1" applyBorder="1" applyAlignment="1" applyProtection="1">
      <alignment horizontal="center" vertical="center"/>
      <protection hidden="1"/>
    </xf>
    <xf numFmtId="180" fontId="23" fillId="0" borderId="91" xfId="0" applyNumberFormat="1" applyFont="1" applyBorder="1" applyAlignment="1" applyProtection="1">
      <alignment horizontal="center" vertical="center"/>
      <protection hidden="1"/>
    </xf>
    <xf numFmtId="180" fontId="23" fillId="0" borderId="94" xfId="0" applyNumberFormat="1" applyFont="1" applyBorder="1" applyAlignment="1" applyProtection="1">
      <alignment horizontal="center" vertical="center"/>
      <protection hidden="1"/>
    </xf>
    <xf numFmtId="0" fontId="23" fillId="0" borderId="90" xfId="0" applyFont="1" applyBorder="1" applyAlignment="1" applyProtection="1">
      <alignment horizontal="center" vertical="center"/>
      <protection hidden="1"/>
    </xf>
    <xf numFmtId="0" fontId="23" fillId="0" borderId="98" xfId="0" applyFont="1" applyBorder="1" applyAlignment="1" applyProtection="1">
      <alignment horizontal="center" vertical="center"/>
      <protection hidden="1"/>
    </xf>
    <xf numFmtId="0" fontId="23" fillId="0" borderId="32" xfId="0" applyFont="1" applyBorder="1" applyAlignment="1" applyProtection="1">
      <alignment horizontal="center" vertical="center"/>
      <protection hidden="1"/>
    </xf>
    <xf numFmtId="0" fontId="23" fillId="0" borderId="99" xfId="0" applyFont="1" applyBorder="1" applyAlignment="1" applyProtection="1">
      <alignment horizontal="center" vertical="center"/>
      <protection hidden="1"/>
    </xf>
    <xf numFmtId="0" fontId="23" fillId="0" borderId="100" xfId="0" applyFont="1" applyBorder="1" applyAlignment="1" applyProtection="1">
      <alignment horizontal="center" vertical="center"/>
      <protection hidden="1"/>
    </xf>
    <xf numFmtId="0" fontId="0" fillId="0" borderId="71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distributed" vertical="distributed" shrinkToFit="1"/>
      <protection hidden="1"/>
    </xf>
    <xf numFmtId="0" fontId="0" fillId="0" borderId="102" xfId="0" applyBorder="1" applyAlignment="1" applyProtection="1">
      <alignment horizontal="distributed" vertical="distributed" shrinkToFit="1"/>
      <protection hidden="1"/>
    </xf>
    <xf numFmtId="0" fontId="0" fillId="0" borderId="32" xfId="0" applyBorder="1" applyAlignment="1" applyProtection="1">
      <alignment horizontal="distributed" vertical="distributed" shrinkToFit="1"/>
      <protection hidden="1"/>
    </xf>
    <xf numFmtId="0" fontId="0" fillId="0" borderId="72" xfId="0" applyBorder="1" applyAlignment="1" applyProtection="1">
      <alignment horizontal="distributed" vertical="distributed" shrinkToFit="1"/>
      <protection hidden="1"/>
    </xf>
    <xf numFmtId="0" fontId="23" fillId="0" borderId="72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distributed" vertical="distributed" shrinkToFit="1"/>
      <protection hidden="1"/>
    </xf>
    <xf numFmtId="0" fontId="0" fillId="0" borderId="76" xfId="0" applyBorder="1" applyAlignment="1" applyProtection="1">
      <alignment horizontal="distributed" vertical="distributed" shrinkToFit="1"/>
      <protection hidden="1"/>
    </xf>
    <xf numFmtId="0" fontId="8" fillId="0" borderId="2" xfId="0" applyFont="1" applyBorder="1" applyAlignment="1" applyProtection="1">
      <alignment horizontal="distributed" vertical="center" indent="2"/>
      <protection hidden="1"/>
    </xf>
    <xf numFmtId="0" fontId="0" fillId="0" borderId="2" xfId="0" applyBorder="1" applyAlignment="1" applyProtection="1">
      <alignment horizontal="distributed" vertical="center" indent="2"/>
      <protection hidden="1"/>
    </xf>
    <xf numFmtId="176" fontId="0" fillId="0" borderId="0" xfId="0" applyNumberForma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84" fontId="5" fillId="0" borderId="0" xfId="0" applyNumberFormat="1" applyFont="1" applyAlignment="1" applyProtection="1">
      <alignment horizontal="center" vertical="center"/>
      <protection hidden="1"/>
    </xf>
    <xf numFmtId="0" fontId="0" fillId="0" borderId="15" xfId="0" applyBorder="1" applyProtection="1">
      <alignment vertical="center"/>
      <protection hidden="1"/>
    </xf>
    <xf numFmtId="0" fontId="5" fillId="0" borderId="18" xfId="0" applyFont="1" applyBorder="1" applyProtection="1">
      <alignment vertical="center"/>
      <protection hidden="1"/>
    </xf>
    <xf numFmtId="0" fontId="23" fillId="0" borderId="67" xfId="0" applyFont="1" applyBorder="1" applyAlignment="1" applyProtection="1">
      <alignment horizontal="center" vertical="center"/>
      <protection hidden="1"/>
    </xf>
    <xf numFmtId="0" fontId="23" fillId="0" borderId="75" xfId="0" applyFont="1" applyBorder="1" applyAlignment="1" applyProtection="1">
      <alignment horizontal="center" vertical="center"/>
      <protection hidden="1"/>
    </xf>
    <xf numFmtId="0" fontId="23" fillId="0" borderId="63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66" xfId="0" applyFont="1" applyBorder="1" applyAlignment="1" applyProtection="1">
      <alignment horizontal="center" vertical="center"/>
      <protection hidden="1"/>
    </xf>
    <xf numFmtId="0" fontId="23" fillId="0" borderId="74" xfId="0" applyFont="1" applyBorder="1" applyAlignment="1" applyProtection="1">
      <alignment horizontal="center" vertical="center"/>
      <protection hidden="1"/>
    </xf>
    <xf numFmtId="0" fontId="23" fillId="0" borderId="64" xfId="0" applyFont="1" applyBorder="1" applyAlignment="1" applyProtection="1">
      <alignment horizontal="center" vertical="center"/>
      <protection hidden="1"/>
    </xf>
    <xf numFmtId="0" fontId="23" fillId="0" borderId="76" xfId="0" applyFont="1" applyBorder="1" applyAlignment="1" applyProtection="1">
      <alignment horizontal="center" vertical="center"/>
      <protection hidden="1"/>
    </xf>
    <xf numFmtId="0" fontId="23" fillId="0" borderId="65" xfId="0" applyFont="1" applyBorder="1" applyAlignment="1" applyProtection="1">
      <alignment horizontal="center" vertical="center"/>
      <protection hidden="1"/>
    </xf>
    <xf numFmtId="0" fontId="23" fillId="0" borderId="77" xfId="0" applyFont="1" applyBorder="1" applyAlignment="1" applyProtection="1">
      <alignment horizontal="center" vertical="center"/>
      <protection hidden="1"/>
    </xf>
    <xf numFmtId="0" fontId="23" fillId="0" borderId="78" xfId="0" applyFont="1" applyBorder="1" applyAlignment="1" applyProtection="1">
      <alignment horizontal="center" vertical="center"/>
      <protection hidden="1"/>
    </xf>
    <xf numFmtId="0" fontId="23" fillId="0" borderId="79" xfId="0" applyFont="1" applyBorder="1" applyAlignment="1" applyProtection="1">
      <alignment horizontal="center" vertical="center"/>
      <protection hidden="1"/>
    </xf>
    <xf numFmtId="0" fontId="23" fillId="0" borderId="68" xfId="0" applyFont="1" applyBorder="1" applyAlignment="1" applyProtection="1">
      <alignment horizontal="center" vertical="center"/>
      <protection hidden="1"/>
    </xf>
    <xf numFmtId="0" fontId="23" fillId="0" borderId="82" xfId="0" applyFont="1" applyBorder="1" applyAlignment="1" applyProtection="1">
      <alignment horizontal="center" vertical="center"/>
      <protection hidden="1"/>
    </xf>
    <xf numFmtId="178" fontId="5" fillId="0" borderId="0" xfId="0" applyNumberFormat="1" applyFont="1" applyAlignment="1" applyProtection="1">
      <alignment horizontal="center" vertical="center"/>
      <protection hidden="1"/>
    </xf>
    <xf numFmtId="0" fontId="22" fillId="0" borderId="63" xfId="0" applyFont="1" applyBorder="1" applyAlignment="1" applyProtection="1">
      <alignment horizontal="distributed" vertical="distributed" shrinkToFit="1"/>
      <protection hidden="1"/>
    </xf>
    <xf numFmtId="0" fontId="22" fillId="0" borderId="64" xfId="0" applyFont="1" applyBorder="1" applyAlignment="1" applyProtection="1">
      <alignment horizontal="distributed" vertical="distributed" shrinkToFit="1"/>
      <protection hidden="1"/>
    </xf>
    <xf numFmtId="0" fontId="22" fillId="0" borderId="32" xfId="0" applyFont="1" applyBorder="1" applyAlignment="1" applyProtection="1">
      <alignment horizontal="distributed" vertical="distributed" shrinkToFit="1"/>
      <protection hidden="1"/>
    </xf>
    <xf numFmtId="0" fontId="22" fillId="0" borderId="72" xfId="0" applyFont="1" applyBorder="1" applyAlignment="1" applyProtection="1">
      <alignment horizontal="distributed" vertical="distributed" shrinkToFit="1"/>
      <protection hidden="1"/>
    </xf>
    <xf numFmtId="0" fontId="23" fillId="0" borderId="80" xfId="0" applyFont="1" applyBorder="1" applyAlignment="1" applyProtection="1">
      <alignment horizontal="center" vertical="center"/>
      <protection hidden="1"/>
    </xf>
    <xf numFmtId="0" fontId="23" fillId="0" borderId="73" xfId="0" applyFont="1" applyBorder="1" applyAlignment="1" applyProtection="1">
      <alignment horizontal="center" vertical="center"/>
      <protection hidden="1"/>
    </xf>
    <xf numFmtId="180" fontId="0" fillId="0" borderId="70" xfId="0" applyNumberFormat="1" applyBorder="1" applyAlignment="1" applyProtection="1">
      <alignment horizontal="center" vertical="center"/>
      <protection hidden="1"/>
    </xf>
    <xf numFmtId="180" fontId="0" fillId="0" borderId="69" xfId="0" applyNumberFormat="1" applyBorder="1" applyAlignment="1" applyProtection="1">
      <alignment horizontal="center" vertical="center"/>
      <protection hidden="1"/>
    </xf>
    <xf numFmtId="180" fontId="0" fillId="0" borderId="84" xfId="0" applyNumberFormat="1" applyBorder="1" applyAlignment="1" applyProtection="1">
      <alignment horizontal="center" vertical="center"/>
      <protection hidden="1"/>
    </xf>
    <xf numFmtId="180" fontId="0" fillId="0" borderId="83" xfId="0" applyNumberFormat="1" applyBorder="1" applyAlignment="1" applyProtection="1">
      <alignment horizontal="center" vertical="center"/>
      <protection hidden="1"/>
    </xf>
    <xf numFmtId="180" fontId="0" fillId="0" borderId="0" xfId="0" applyNumberFormat="1" applyAlignment="1" applyProtection="1">
      <alignment horizontal="center" vertical="center"/>
      <protection hidden="1"/>
    </xf>
    <xf numFmtId="180" fontId="0" fillId="0" borderId="16" xfId="0" applyNumberFormat="1" applyBorder="1" applyAlignment="1" applyProtection="1">
      <alignment horizontal="center" vertical="center"/>
      <protection hidden="1"/>
    </xf>
    <xf numFmtId="180" fontId="0" fillId="0" borderId="32" xfId="0" applyNumberFormat="1" applyBorder="1" applyAlignment="1" applyProtection="1">
      <alignment horizontal="center" vertical="center"/>
      <protection hidden="1"/>
    </xf>
    <xf numFmtId="180" fontId="0" fillId="0" borderId="33" xfId="0" applyNumberFormat="1" applyBorder="1" applyAlignment="1" applyProtection="1">
      <alignment horizontal="center" vertical="center"/>
      <protection hidden="1"/>
    </xf>
    <xf numFmtId="180" fontId="23" fillId="0" borderId="67" xfId="0" applyNumberFormat="1" applyFont="1" applyBorder="1" applyAlignment="1" applyProtection="1">
      <alignment horizontal="center" vertical="center"/>
      <protection hidden="1"/>
    </xf>
    <xf numFmtId="180" fontId="23" fillId="0" borderId="80" xfId="0" applyNumberFormat="1" applyFont="1" applyBorder="1" applyAlignment="1" applyProtection="1">
      <alignment horizontal="center" vertical="center"/>
      <protection hidden="1"/>
    </xf>
    <xf numFmtId="180" fontId="23" fillId="0" borderId="63" xfId="0" applyNumberFormat="1" applyFont="1" applyBorder="1" applyAlignment="1" applyProtection="1">
      <alignment horizontal="center" vertical="center"/>
      <protection hidden="1"/>
    </xf>
    <xf numFmtId="180" fontId="23" fillId="0" borderId="78" xfId="0" applyNumberFormat="1" applyFont="1" applyBorder="1" applyAlignment="1" applyProtection="1">
      <alignment horizontal="center" vertical="center"/>
      <protection hidden="1"/>
    </xf>
    <xf numFmtId="180" fontId="23" fillId="0" borderId="64" xfId="0" applyNumberFormat="1" applyFont="1" applyBorder="1" applyAlignment="1" applyProtection="1">
      <alignment horizontal="center" vertical="center"/>
      <protection hidden="1"/>
    </xf>
    <xf numFmtId="180" fontId="23" fillId="0" borderId="81" xfId="0" applyNumberFormat="1" applyFont="1" applyBorder="1" applyAlignment="1" applyProtection="1">
      <alignment horizontal="center" vertical="center"/>
      <protection hidden="1"/>
    </xf>
    <xf numFmtId="0" fontId="0" fillId="0" borderId="147" xfId="0" applyBorder="1" applyProtection="1">
      <alignment vertical="center"/>
      <protection hidden="1"/>
    </xf>
    <xf numFmtId="0" fontId="0" fillId="0" borderId="148" xfId="0" applyBorder="1" applyProtection="1">
      <alignment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5" fillId="0" borderId="40" xfId="0" applyFont="1" applyBorder="1" applyProtection="1">
      <alignment vertical="center"/>
      <protection hidden="1"/>
    </xf>
    <xf numFmtId="0" fontId="5" fillId="0" borderId="25" xfId="0" applyFont="1" applyBorder="1" applyProtection="1">
      <alignment vertical="center"/>
      <protection hidden="1"/>
    </xf>
    <xf numFmtId="0" fontId="16" fillId="0" borderId="58" xfId="0" applyFont="1" applyBorder="1" applyAlignment="1" applyProtection="1">
      <alignment horizontal="center" vertical="center"/>
      <protection hidden="1"/>
    </xf>
    <xf numFmtId="0" fontId="16" fillId="0" borderId="59" xfId="0" applyFont="1" applyBorder="1" applyAlignment="1" applyProtection="1">
      <alignment horizontal="center" vertical="center"/>
      <protection hidden="1"/>
    </xf>
    <xf numFmtId="0" fontId="20" fillId="0" borderId="56" xfId="0" applyFont="1" applyBorder="1" applyAlignment="1" applyProtection="1">
      <alignment horizontal="center" vertical="center"/>
      <protection hidden="1"/>
    </xf>
    <xf numFmtId="0" fontId="20" fillId="0" borderId="60" xfId="0" applyFont="1" applyBorder="1" applyAlignment="1" applyProtection="1">
      <alignment horizontal="center" vertical="center"/>
      <protection hidden="1"/>
    </xf>
    <xf numFmtId="0" fontId="20" fillId="0" borderId="57" xfId="0" applyFont="1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center" vertical="center"/>
      <protection hidden="1"/>
    </xf>
    <xf numFmtId="0" fontId="0" fillId="0" borderId="61" xfId="0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0" fontId="21" fillId="0" borderId="32" xfId="0" applyFont="1" applyBorder="1" applyAlignment="1" applyProtection="1">
      <alignment horizontal="center" vertical="center"/>
      <protection hidden="1"/>
    </xf>
    <xf numFmtId="0" fontId="21" fillId="0" borderId="33" xfId="0" applyFont="1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42" xfId="0" applyBorder="1" applyProtection="1">
      <alignment vertical="center"/>
      <protection hidden="1"/>
    </xf>
    <xf numFmtId="0" fontId="0" fillId="0" borderId="43" xfId="0" applyBorder="1" applyProtection="1">
      <alignment vertical="center"/>
      <protection hidden="1"/>
    </xf>
    <xf numFmtId="0" fontId="0" fillId="0" borderId="44" xfId="0" applyBorder="1" applyProtection="1">
      <alignment vertical="center"/>
      <protection hidden="1"/>
    </xf>
    <xf numFmtId="0" fontId="0" fillId="0" borderId="49" xfId="0" applyBorder="1" applyProtection="1">
      <alignment vertical="center"/>
      <protection hidden="1"/>
    </xf>
    <xf numFmtId="0" fontId="0" fillId="0" borderId="50" xfId="0" applyBorder="1" applyProtection="1">
      <alignment vertical="center"/>
      <protection hidden="1"/>
    </xf>
    <xf numFmtId="0" fontId="0" fillId="0" borderId="51" xfId="0" applyBorder="1" applyProtection="1">
      <alignment vertical="center"/>
      <protection hidden="1"/>
    </xf>
    <xf numFmtId="0" fontId="0" fillId="0" borderId="55" xfId="0" applyBorder="1" applyProtection="1">
      <alignment vertical="center"/>
      <protection hidden="1"/>
    </xf>
    <xf numFmtId="0" fontId="0" fillId="0" borderId="56" xfId="0" applyBorder="1" applyProtection="1">
      <alignment vertical="center"/>
      <protection hidden="1"/>
    </xf>
    <xf numFmtId="0" fontId="0" fillId="0" borderId="57" xfId="0" applyBorder="1" applyProtection="1">
      <alignment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137" xfId="0" applyBorder="1" applyAlignment="1" applyProtection="1">
      <alignment horizontal="center" vertical="center"/>
      <protection hidden="1"/>
    </xf>
    <xf numFmtId="0" fontId="9" fillId="0" borderId="138" xfId="0" applyFont="1" applyBorder="1" applyAlignment="1" applyProtection="1">
      <alignment horizontal="center" vertical="center"/>
      <protection hidden="1"/>
    </xf>
    <xf numFmtId="0" fontId="9" fillId="0" borderId="138" xfId="0" applyFont="1" applyBorder="1" applyProtection="1">
      <alignment vertical="center"/>
      <protection hidden="1"/>
    </xf>
    <xf numFmtId="0" fontId="9" fillId="0" borderId="149" xfId="0" applyFont="1" applyBorder="1" applyProtection="1">
      <alignment vertical="center"/>
      <protection hidden="1"/>
    </xf>
    <xf numFmtId="0" fontId="0" fillId="0" borderId="130" xfId="0" applyBorder="1" applyProtection="1">
      <alignment vertical="center"/>
      <protection hidden="1"/>
    </xf>
    <xf numFmtId="0" fontId="23" fillId="0" borderId="137" xfId="0" applyFont="1" applyBorder="1" applyAlignment="1" applyProtection="1">
      <alignment horizontal="center" vertical="center"/>
      <protection hidden="1"/>
    </xf>
    <xf numFmtId="0" fontId="23" fillId="0" borderId="142" xfId="0" applyFont="1" applyBorder="1" applyAlignment="1" applyProtection="1">
      <alignment horizontal="center" vertical="center"/>
      <protection hidden="1"/>
    </xf>
    <xf numFmtId="0" fontId="23" fillId="0" borderId="143" xfId="0" applyFont="1" applyBorder="1" applyAlignment="1" applyProtection="1">
      <alignment horizontal="center" vertical="center"/>
      <protection hidden="1"/>
    </xf>
    <xf numFmtId="0" fontId="0" fillId="0" borderId="71" xfId="0" applyBorder="1" applyProtection="1">
      <alignment vertical="center"/>
      <protection hidden="1"/>
    </xf>
    <xf numFmtId="0" fontId="0" fillId="0" borderId="134" xfId="0" applyBorder="1" applyAlignment="1" applyProtection="1">
      <alignment horizontal="center" vertical="center"/>
      <protection hidden="1"/>
    </xf>
    <xf numFmtId="0" fontId="13" fillId="0" borderId="118" xfId="0" applyFont="1" applyBorder="1" applyAlignment="1" applyProtection="1">
      <alignment horizontal="left" vertical="center"/>
      <protection hidden="1"/>
    </xf>
    <xf numFmtId="0" fontId="21" fillId="0" borderId="118" xfId="0" applyFont="1" applyBorder="1" applyAlignment="1" applyProtection="1">
      <alignment horizontal="left" vertical="center"/>
      <protection hidden="1"/>
    </xf>
    <xf numFmtId="0" fontId="21" fillId="0" borderId="122" xfId="0" applyFont="1" applyBorder="1" applyAlignment="1" applyProtection="1">
      <alignment horizontal="left" vertical="center"/>
      <protection hidden="1"/>
    </xf>
    <xf numFmtId="0" fontId="23" fillId="0" borderId="127" xfId="0" applyFont="1" applyBorder="1" applyAlignment="1" applyProtection="1">
      <alignment horizontal="center" vertical="center"/>
      <protection hidden="1"/>
    </xf>
    <xf numFmtId="0" fontId="23" fillId="0" borderId="125" xfId="0" applyFont="1" applyBorder="1" applyAlignment="1" applyProtection="1">
      <alignment horizontal="center" vertical="center"/>
      <protection hidden="1"/>
    </xf>
    <xf numFmtId="0" fontId="23" fillId="0" borderId="146" xfId="0" applyFont="1" applyBorder="1" applyAlignment="1" applyProtection="1">
      <alignment horizontal="center" vertical="center"/>
      <protection hidden="1"/>
    </xf>
    <xf numFmtId="0" fontId="16" fillId="0" borderId="105" xfId="0" applyFont="1" applyBorder="1" applyAlignment="1" applyProtection="1">
      <alignment horizontal="center" vertical="center" shrinkToFit="1"/>
      <protection hidden="1"/>
    </xf>
    <xf numFmtId="0" fontId="0" fillId="0" borderId="105" xfId="0" applyBorder="1" applyAlignment="1" applyProtection="1">
      <alignment horizontal="center" vertical="center"/>
      <protection hidden="1"/>
    </xf>
    <xf numFmtId="0" fontId="0" fillId="0" borderId="106" xfId="0" applyBorder="1" applyAlignment="1" applyProtection="1">
      <alignment horizontal="center" vertical="center"/>
      <protection hidden="1"/>
    </xf>
    <xf numFmtId="180" fontId="23" fillId="0" borderId="118" xfId="0" applyNumberFormat="1" applyFont="1" applyBorder="1" applyAlignment="1" applyProtection="1">
      <alignment horizontal="center" vertical="center"/>
      <protection hidden="1"/>
    </xf>
    <xf numFmtId="180" fontId="23" fillId="0" borderId="122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5" fillId="0" borderId="18" xfId="0" applyFont="1" applyBorder="1" applyAlignment="1" applyProtection="1">
      <alignment vertical="center" wrapText="1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177" fontId="5" fillId="0" borderId="0" xfId="0" applyNumberFormat="1" applyFont="1" applyAlignment="1" applyProtection="1">
      <alignment horizontal="center" vertical="center" wrapText="1"/>
      <protection hidden="1"/>
    </xf>
    <xf numFmtId="177" fontId="5" fillId="0" borderId="18" xfId="0" applyNumberFormat="1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 shrinkToFit="1"/>
      <protection hidden="1"/>
    </xf>
    <xf numFmtId="0" fontId="13" fillId="0" borderId="18" xfId="0" applyFont="1" applyBorder="1" applyAlignment="1" applyProtection="1">
      <alignment horizontal="center" vertical="center" wrapText="1" shrinkToFit="1"/>
      <protection hidden="1"/>
    </xf>
    <xf numFmtId="177" fontId="5" fillId="0" borderId="0" xfId="0" applyNumberFormat="1" applyFont="1" applyAlignment="1" applyProtection="1">
      <alignment vertical="center" wrapText="1"/>
      <protection hidden="1"/>
    </xf>
    <xf numFmtId="177" fontId="5" fillId="0" borderId="18" xfId="0" applyNumberFormat="1" applyFont="1" applyBorder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0" fillId="0" borderId="2" xfId="0" applyBorder="1" applyProtection="1">
      <alignment vertical="center"/>
      <protection hidden="1"/>
    </xf>
    <xf numFmtId="0" fontId="11" fillId="0" borderId="2" xfId="0" applyFont="1" applyBorder="1" applyAlignment="1" applyProtection="1">
      <alignment horizontal="center" vertical="top"/>
      <protection hidden="1"/>
    </xf>
    <xf numFmtId="49" fontId="5" fillId="0" borderId="6" xfId="0" applyNumberFormat="1" applyFont="1" applyBorder="1" applyProtection="1">
      <alignment vertical="center"/>
      <protection locked="0"/>
    </xf>
    <xf numFmtId="49" fontId="5" fillId="0" borderId="7" xfId="0" applyNumberFormat="1" applyFont="1" applyBorder="1" applyProtection="1">
      <alignment vertical="center"/>
      <protection locked="0"/>
    </xf>
    <xf numFmtId="49" fontId="5" fillId="0" borderId="8" xfId="0" applyNumberFormat="1" applyFont="1" applyBorder="1" applyProtection="1">
      <alignment vertical="center"/>
      <protection locked="0"/>
    </xf>
    <xf numFmtId="49" fontId="5" fillId="0" borderId="12" xfId="0" applyNumberFormat="1" applyFont="1" applyBorder="1" applyProtection="1">
      <alignment vertical="center"/>
      <protection locked="0"/>
    </xf>
    <xf numFmtId="49" fontId="5" fillId="0" borderId="13" xfId="0" applyNumberFormat="1" applyFont="1" applyBorder="1" applyProtection="1">
      <alignment vertical="center"/>
      <protection locked="0"/>
    </xf>
    <xf numFmtId="49" fontId="5" fillId="0" borderId="14" xfId="0" applyNumberFormat="1" applyFont="1" applyBorder="1" applyProtection="1">
      <alignment vertical="center"/>
      <protection locked="0"/>
    </xf>
    <xf numFmtId="183" fontId="5" fillId="0" borderId="0" xfId="0" applyNumberFormat="1" applyFont="1" applyAlignment="1" applyProtection="1">
      <alignment horizontal="center" vertical="center"/>
      <protection hidden="1"/>
    </xf>
    <xf numFmtId="0" fontId="5" fillId="0" borderId="20" xfId="0" applyFont="1" applyBorder="1" applyProtection="1">
      <alignment vertical="center"/>
      <protection locked="0"/>
    </xf>
    <xf numFmtId="0" fontId="5" fillId="0" borderId="26" xfId="0" applyFont="1" applyBorder="1" applyProtection="1">
      <alignment vertical="center"/>
      <protection locked="0"/>
    </xf>
    <xf numFmtId="0" fontId="5" fillId="0" borderId="21" xfId="0" applyFont="1" applyBorder="1" applyProtection="1">
      <alignment vertical="center"/>
      <protection locked="0"/>
    </xf>
    <xf numFmtId="0" fontId="5" fillId="0" borderId="22" xfId="0" applyFont="1" applyBorder="1" applyProtection="1">
      <alignment vertical="center"/>
      <protection locked="0"/>
    </xf>
    <xf numFmtId="0" fontId="5" fillId="0" borderId="19" xfId="0" applyFont="1" applyBorder="1" applyProtection="1">
      <alignment vertical="center"/>
      <protection locked="0"/>
    </xf>
    <xf numFmtId="0" fontId="5" fillId="0" borderId="23" xfId="0" applyFont="1" applyBorder="1" applyProtection="1">
      <alignment vertical="center"/>
      <protection locked="0"/>
    </xf>
    <xf numFmtId="49" fontId="5" fillId="0" borderId="24" xfId="0" applyNumberFormat="1" applyFont="1" applyBorder="1" applyProtection="1">
      <alignment vertical="center"/>
      <protection locked="0"/>
    </xf>
    <xf numFmtId="49" fontId="0" fillId="0" borderId="40" xfId="0" applyNumberFormat="1" applyBorder="1" applyProtection="1">
      <alignment vertical="center"/>
      <protection locked="0"/>
    </xf>
    <xf numFmtId="49" fontId="0" fillId="0" borderId="25" xfId="0" applyNumberFormat="1" applyBorder="1" applyProtection="1">
      <alignment vertical="center"/>
      <protection locked="0"/>
    </xf>
    <xf numFmtId="49" fontId="5" fillId="0" borderId="40" xfId="0" applyNumberFormat="1" applyFont="1" applyBorder="1" applyProtection="1">
      <alignment vertical="center"/>
      <protection hidden="1"/>
    </xf>
    <xf numFmtId="49" fontId="5" fillId="0" borderId="25" xfId="0" applyNumberFormat="1" applyFont="1" applyBorder="1" applyProtection="1">
      <alignment vertical="center"/>
      <protection hidden="1"/>
    </xf>
    <xf numFmtId="179" fontId="17" fillId="0" borderId="24" xfId="0" applyNumberFormat="1" applyFont="1" applyBorder="1" applyAlignment="1" applyProtection="1">
      <alignment horizontal="center" vertical="center"/>
      <protection locked="0"/>
    </xf>
    <xf numFmtId="179" fontId="17" fillId="0" borderId="25" xfId="0" applyNumberFormat="1" applyFont="1" applyBorder="1" applyAlignment="1" applyProtection="1">
      <alignment horizontal="center" vertical="center"/>
      <protection locked="0"/>
    </xf>
    <xf numFmtId="0" fontId="6" fillId="4" borderId="0" xfId="0" applyFont="1" applyFill="1" applyAlignment="1">
      <alignment horizontal="center" vertical="top"/>
    </xf>
    <xf numFmtId="49" fontId="5" fillId="0" borderId="3" xfId="0" applyNumberFormat="1" applyFont="1" applyBorder="1" applyProtection="1">
      <alignment vertical="center"/>
      <protection locked="0"/>
    </xf>
    <xf numFmtId="49" fontId="5" fillId="0" borderId="4" xfId="0" applyNumberFormat="1" applyFont="1" applyBorder="1" applyProtection="1">
      <alignment vertical="center"/>
      <protection locked="0"/>
    </xf>
    <xf numFmtId="49" fontId="5" fillId="0" borderId="5" xfId="0" applyNumberFormat="1" applyFont="1" applyBorder="1" applyProtection="1">
      <alignment vertical="center"/>
      <protection locked="0"/>
    </xf>
    <xf numFmtId="49" fontId="5" fillId="0" borderId="20" xfId="0" applyNumberFormat="1" applyFont="1" applyBorder="1" applyProtection="1">
      <alignment vertical="center"/>
      <protection locked="0"/>
    </xf>
    <xf numFmtId="49" fontId="5" fillId="0" borderId="21" xfId="0" applyNumberFormat="1" applyFont="1" applyBorder="1" applyProtection="1">
      <alignment vertical="center"/>
      <protection locked="0"/>
    </xf>
    <xf numFmtId="49" fontId="5" fillId="0" borderId="22" xfId="0" applyNumberFormat="1" applyFont="1" applyBorder="1" applyProtection="1">
      <alignment vertical="center"/>
      <protection locked="0"/>
    </xf>
    <xf numFmtId="49" fontId="5" fillId="0" borderId="23" xfId="0" applyNumberFormat="1" applyFont="1" applyBorder="1" applyProtection="1">
      <alignment vertical="center"/>
      <protection locked="0"/>
    </xf>
    <xf numFmtId="49" fontId="5" fillId="0" borderId="18" xfId="0" applyNumberFormat="1" applyFont="1" applyBorder="1" applyProtection="1">
      <alignment vertical="center"/>
      <protection hidden="1"/>
    </xf>
    <xf numFmtId="0" fontId="5" fillId="2" borderId="27" xfId="0" applyFont="1" applyFill="1" applyBorder="1">
      <alignment vertical="center"/>
    </xf>
    <xf numFmtId="49" fontId="5" fillId="0" borderId="0" xfId="0" applyNumberFormat="1" applyFont="1" applyAlignment="1" applyProtection="1">
      <alignment vertical="center" wrapText="1"/>
      <protection hidden="1"/>
    </xf>
    <xf numFmtId="49" fontId="5" fillId="0" borderId="18" xfId="0" applyNumberFormat="1" applyFont="1" applyBorder="1" applyAlignment="1" applyProtection="1">
      <alignment vertical="center" wrapText="1"/>
      <protection hidden="1"/>
    </xf>
    <xf numFmtId="56" fontId="5" fillId="0" borderId="24" xfId="0" applyNumberFormat="1" applyFont="1" applyBorder="1" applyAlignment="1" applyProtection="1">
      <alignment horizontal="center" vertical="center"/>
      <protection locked="0"/>
    </xf>
    <xf numFmtId="56" fontId="5" fillId="0" borderId="25" xfId="0" applyNumberFormat="1" applyFont="1" applyBorder="1" applyAlignment="1" applyProtection="1">
      <alignment horizontal="center" vertical="center"/>
      <protection locked="0"/>
    </xf>
    <xf numFmtId="38" fontId="5" fillId="0" borderId="17" xfId="1" applyFont="1" applyFill="1" applyBorder="1" applyAlignment="1" applyProtection="1">
      <alignment vertical="center"/>
      <protection locked="0"/>
    </xf>
    <xf numFmtId="38" fontId="5" fillId="0" borderId="54" xfId="1" applyFont="1" applyFill="1" applyBorder="1" applyAlignment="1" applyProtection="1">
      <alignment vertical="center"/>
      <protection locked="0"/>
    </xf>
    <xf numFmtId="38" fontId="5" fillId="2" borderId="20" xfId="0" applyNumberFormat="1" applyFont="1" applyFill="1" applyBorder="1" applyProtection="1">
      <alignment vertical="center"/>
      <protection hidden="1"/>
    </xf>
    <xf numFmtId="38" fontId="5" fillId="2" borderId="21" xfId="0" applyNumberFormat="1" applyFont="1" applyFill="1" applyBorder="1" applyProtection="1">
      <alignment vertical="center"/>
      <protection hidden="1"/>
    </xf>
    <xf numFmtId="38" fontId="5" fillId="2" borderId="22" xfId="0" applyNumberFormat="1" applyFont="1" applyFill="1" applyBorder="1" applyProtection="1">
      <alignment vertical="center"/>
      <protection hidden="1"/>
    </xf>
    <xf numFmtId="38" fontId="5" fillId="2" borderId="23" xfId="0" applyNumberFormat="1" applyFont="1" applyFill="1" applyBorder="1" applyProtection="1">
      <alignment vertical="center"/>
      <protection hidden="1"/>
    </xf>
    <xf numFmtId="0" fontId="29" fillId="2" borderId="133" xfId="0" applyFont="1" applyFill="1" applyBorder="1" applyAlignment="1">
      <alignment horizontal="distributed" vertical="center"/>
    </xf>
    <xf numFmtId="0" fontId="29" fillId="2" borderId="23" xfId="0" applyFont="1" applyFill="1" applyBorder="1" applyAlignment="1">
      <alignment horizontal="distributed" vertical="center"/>
    </xf>
    <xf numFmtId="38" fontId="5" fillId="0" borderId="17" xfId="1" applyFont="1" applyFill="1" applyBorder="1" applyAlignment="1" applyProtection="1">
      <alignment horizontal="right" vertical="center"/>
      <protection locked="0"/>
    </xf>
    <xf numFmtId="38" fontId="5" fillId="0" borderId="54" xfId="1" applyFont="1" applyFill="1" applyBorder="1" applyAlignment="1" applyProtection="1">
      <alignment horizontal="right" vertical="center"/>
      <protection locked="0"/>
    </xf>
    <xf numFmtId="38" fontId="5" fillId="2" borderId="17" xfId="0" applyNumberFormat="1" applyFont="1" applyFill="1" applyBorder="1" applyProtection="1">
      <alignment vertical="center"/>
      <protection hidden="1"/>
    </xf>
    <xf numFmtId="38" fontId="5" fillId="2" borderId="54" xfId="0" applyNumberFormat="1" applyFont="1" applyFill="1" applyBorder="1" applyProtection="1">
      <alignment vertical="center"/>
      <protection hidden="1"/>
    </xf>
    <xf numFmtId="38" fontId="5" fillId="2" borderId="17" xfId="1" applyFont="1" applyFill="1" applyBorder="1" applyAlignment="1" applyProtection="1">
      <alignment vertical="center"/>
      <protection hidden="1"/>
    </xf>
    <xf numFmtId="38" fontId="5" fillId="2" borderId="54" xfId="1" applyFont="1" applyFill="1" applyBorder="1" applyAlignment="1" applyProtection="1">
      <alignment vertical="center"/>
      <protection hidden="1"/>
    </xf>
    <xf numFmtId="38" fontId="19" fillId="2" borderId="20" xfId="1" applyFont="1" applyFill="1" applyBorder="1" applyAlignment="1" applyProtection="1">
      <alignment vertical="center"/>
      <protection hidden="1"/>
    </xf>
    <xf numFmtId="38" fontId="19" fillId="2" borderId="21" xfId="1" applyFont="1" applyFill="1" applyBorder="1" applyAlignment="1" applyProtection="1">
      <alignment vertical="center"/>
      <protection hidden="1"/>
    </xf>
    <xf numFmtId="38" fontId="19" fillId="2" borderId="22" xfId="1" applyFont="1" applyFill="1" applyBorder="1" applyAlignment="1" applyProtection="1">
      <alignment vertical="center"/>
      <protection hidden="1"/>
    </xf>
    <xf numFmtId="38" fontId="19" fillId="2" borderId="23" xfId="1" applyFont="1" applyFill="1" applyBorder="1" applyAlignment="1" applyProtection="1">
      <alignment vertical="center"/>
      <protection hidden="1"/>
    </xf>
    <xf numFmtId="177" fontId="33" fillId="0" borderId="0" xfId="0" applyNumberFormat="1" applyFont="1" applyAlignment="1" applyProtection="1">
      <alignment vertical="center" wrapText="1"/>
      <protection hidden="1"/>
    </xf>
    <xf numFmtId="0" fontId="5" fillId="0" borderId="20" xfId="0" applyFont="1" applyBorder="1" applyAlignment="1" applyProtection="1">
      <alignment horizontal="left" vertical="top"/>
      <protection locked="0"/>
    </xf>
    <xf numFmtId="0" fontId="5" fillId="0" borderId="26" xfId="0" applyFont="1" applyBorder="1" applyAlignment="1" applyProtection="1">
      <alignment horizontal="left" vertical="top"/>
      <protection locked="0"/>
    </xf>
    <xf numFmtId="0" fontId="5" fillId="0" borderId="21" xfId="0" applyFont="1" applyBorder="1" applyAlignment="1" applyProtection="1">
      <alignment horizontal="left" vertical="top"/>
      <protection locked="0"/>
    </xf>
    <xf numFmtId="0" fontId="5" fillId="0" borderId="27" xfId="0" applyFont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133" xfId="0" applyFont="1" applyBorder="1" applyAlignment="1" applyProtection="1">
      <alignment horizontal="left" vertical="top"/>
      <protection locked="0"/>
    </xf>
    <xf numFmtId="0" fontId="5" fillId="0" borderId="22" xfId="0" applyFont="1" applyBorder="1" applyAlignment="1" applyProtection="1">
      <alignment horizontal="left" vertical="top"/>
      <protection locked="0"/>
    </xf>
    <xf numFmtId="0" fontId="5" fillId="0" borderId="19" xfId="0" applyFont="1" applyBorder="1" applyAlignment="1" applyProtection="1">
      <alignment horizontal="left" vertical="top"/>
      <protection locked="0"/>
    </xf>
    <xf numFmtId="0" fontId="5" fillId="0" borderId="23" xfId="0" applyFont="1" applyBorder="1" applyAlignment="1" applyProtection="1">
      <alignment horizontal="left" vertical="top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33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0" fillId="0" borderId="65" xfId="0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0" fontId="0" fillId="0" borderId="64" xfId="0" applyBorder="1" applyAlignment="1" applyProtection="1">
      <alignment horizontal="center" vertical="center"/>
      <protection hidden="1"/>
    </xf>
    <xf numFmtId="0" fontId="0" fillId="0" borderId="73" xfId="0" applyBorder="1" applyAlignment="1" applyProtection="1">
      <alignment horizontal="center" vertical="center"/>
      <protection hidden="1"/>
    </xf>
    <xf numFmtId="0" fontId="0" fillId="0" borderId="76" xfId="0" applyBorder="1" applyAlignment="1" applyProtection="1">
      <alignment horizontal="center" vertical="center"/>
      <protection hidden="1"/>
    </xf>
    <xf numFmtId="0" fontId="0" fillId="0" borderId="150" xfId="0" applyBorder="1" applyAlignment="1" applyProtection="1">
      <alignment horizontal="center" vertical="center"/>
      <protection hidden="1"/>
    </xf>
    <xf numFmtId="0" fontId="0" fillId="0" borderId="135" xfId="0" applyBorder="1" applyAlignment="1" applyProtection="1">
      <alignment horizontal="center" vertical="center"/>
      <protection hidden="1"/>
    </xf>
    <xf numFmtId="0" fontId="0" fillId="0" borderId="136" xfId="0" applyBorder="1" applyAlignment="1" applyProtection="1">
      <alignment horizontal="center" vertical="center"/>
      <protection hidden="1"/>
    </xf>
    <xf numFmtId="0" fontId="23" fillId="0" borderId="154" xfId="0" applyFont="1" applyBorder="1" applyAlignment="1" applyProtection="1">
      <alignment horizontal="center" vertical="center"/>
      <protection hidden="1"/>
    </xf>
    <xf numFmtId="0" fontId="23" fillId="0" borderId="155" xfId="0" applyFont="1" applyBorder="1" applyAlignment="1" applyProtection="1">
      <alignment horizontal="center" vertical="center"/>
      <protection hidden="1"/>
    </xf>
    <xf numFmtId="0" fontId="23" fillId="0" borderId="156" xfId="0" applyFont="1" applyBorder="1" applyAlignment="1" applyProtection="1">
      <alignment horizontal="center" vertical="center"/>
      <protection hidden="1"/>
    </xf>
    <xf numFmtId="0" fontId="23" fillId="0" borderId="157" xfId="0" applyFont="1" applyBorder="1" applyAlignment="1" applyProtection="1">
      <alignment horizontal="center" vertical="center"/>
      <protection hidden="1"/>
    </xf>
    <xf numFmtId="0" fontId="23" fillId="0" borderId="158" xfId="0" applyFont="1" applyBorder="1" applyAlignment="1" applyProtection="1">
      <alignment horizontal="center" vertical="center"/>
      <protection hidden="1"/>
    </xf>
    <xf numFmtId="0" fontId="23" fillId="0" borderId="159" xfId="0" applyFont="1" applyBorder="1" applyAlignment="1" applyProtection="1">
      <alignment horizontal="center" vertical="center"/>
      <protection hidden="1"/>
    </xf>
    <xf numFmtId="0" fontId="23" fillId="0" borderId="160" xfId="0" applyFont="1" applyBorder="1" applyAlignment="1" applyProtection="1">
      <alignment horizontal="center" vertical="center"/>
      <protection hidden="1"/>
    </xf>
    <xf numFmtId="0" fontId="23" fillId="0" borderId="161" xfId="0" applyFont="1" applyBorder="1" applyAlignment="1" applyProtection="1">
      <alignment horizontal="center" vertical="center"/>
      <protection hidden="1"/>
    </xf>
    <xf numFmtId="0" fontId="23" fillId="0" borderId="162" xfId="0" applyFont="1" applyBorder="1" applyAlignment="1" applyProtection="1">
      <alignment horizontal="center" vertical="center"/>
      <protection hidden="1"/>
    </xf>
    <xf numFmtId="0" fontId="23" fillId="0" borderId="163" xfId="0" applyFont="1" applyBorder="1" applyAlignment="1" applyProtection="1">
      <alignment horizontal="center" vertical="center"/>
      <protection hidden="1"/>
    </xf>
    <xf numFmtId="0" fontId="23" fillId="0" borderId="164" xfId="0" applyFont="1" applyBorder="1" applyAlignment="1" applyProtection="1">
      <alignment horizontal="center" vertical="center"/>
      <protection hidden="1"/>
    </xf>
    <xf numFmtId="0" fontId="23" fillId="0" borderId="165" xfId="0" applyFont="1" applyBorder="1" applyAlignment="1" applyProtection="1">
      <alignment horizontal="center" vertical="center"/>
      <protection hidden="1"/>
    </xf>
    <xf numFmtId="0" fontId="23" fillId="0" borderId="166" xfId="0" applyFont="1" applyBorder="1" applyAlignment="1" applyProtection="1">
      <alignment horizontal="center" vertical="center"/>
      <protection hidden="1"/>
    </xf>
    <xf numFmtId="0" fontId="23" fillId="0" borderId="167" xfId="0" applyFont="1" applyBorder="1" applyAlignment="1" applyProtection="1">
      <alignment horizontal="center" vertical="center"/>
      <protection hidden="1"/>
    </xf>
    <xf numFmtId="180" fontId="23" fillId="0" borderId="155" xfId="0" applyNumberFormat="1" applyFont="1" applyBorder="1" applyAlignment="1" applyProtection="1">
      <alignment horizontal="center" vertical="center"/>
      <protection hidden="1"/>
    </xf>
    <xf numFmtId="180" fontId="23" fillId="0" borderId="165" xfId="0" applyNumberFormat="1" applyFont="1" applyBorder="1" applyAlignment="1" applyProtection="1">
      <alignment horizontal="center" vertical="center"/>
      <protection hidden="1"/>
    </xf>
    <xf numFmtId="180" fontId="23" fillId="0" borderId="167" xfId="0" applyNumberFormat="1" applyFont="1" applyBorder="1" applyAlignment="1" applyProtection="1">
      <alignment horizontal="center" vertical="center"/>
      <protection hidden="1"/>
    </xf>
    <xf numFmtId="180" fontId="23" fillId="0" borderId="159" xfId="0" applyNumberFormat="1" applyFont="1" applyBorder="1" applyAlignment="1" applyProtection="1">
      <alignment horizontal="center" vertical="center"/>
      <protection hidden="1"/>
    </xf>
    <xf numFmtId="180" fontId="23" fillId="0" borderId="163" xfId="0" applyNumberFormat="1" applyFont="1" applyBorder="1" applyAlignment="1" applyProtection="1">
      <alignment horizontal="center" vertical="center"/>
      <protection hidden="1"/>
    </xf>
    <xf numFmtId="0" fontId="23" fillId="0" borderId="168" xfId="0" applyFont="1" applyBorder="1" applyAlignment="1" applyProtection="1">
      <alignment horizontal="center" vertical="center"/>
      <protection hidden="1"/>
    </xf>
    <xf numFmtId="0" fontId="23" fillId="0" borderId="169" xfId="0" applyFont="1" applyBorder="1" applyAlignment="1" applyProtection="1">
      <alignment horizontal="center" vertical="center"/>
      <protection hidden="1"/>
    </xf>
    <xf numFmtId="180" fontId="23" fillId="0" borderId="169" xfId="0" applyNumberFormat="1" applyFont="1" applyBorder="1" applyAlignment="1" applyProtection="1">
      <alignment horizontal="center" vertical="center"/>
      <protection hidden="1"/>
    </xf>
    <xf numFmtId="0" fontId="23" fillId="0" borderId="170" xfId="0" applyFont="1" applyBorder="1" applyAlignment="1" applyProtection="1">
      <alignment horizontal="center" vertical="center"/>
      <protection hidden="1"/>
    </xf>
    <xf numFmtId="0" fontId="23" fillId="0" borderId="171" xfId="0" applyFont="1" applyBorder="1" applyAlignment="1" applyProtection="1">
      <alignment horizontal="center" vertical="center"/>
      <protection hidden="1"/>
    </xf>
    <xf numFmtId="0" fontId="23" fillId="0" borderId="172" xfId="0" applyFont="1" applyBorder="1" applyAlignment="1" applyProtection="1">
      <alignment horizontal="center" vertical="center"/>
      <protection hidden="1"/>
    </xf>
    <xf numFmtId="0" fontId="23" fillId="0" borderId="173" xfId="0" applyFont="1" applyBorder="1" applyAlignment="1" applyProtection="1">
      <alignment horizontal="center" vertical="center"/>
      <protection hidden="1"/>
    </xf>
    <xf numFmtId="0" fontId="23" fillId="0" borderId="174" xfId="0" applyFont="1" applyBorder="1" applyAlignment="1" applyProtection="1">
      <alignment horizontal="center" vertical="center"/>
      <protection hidden="1"/>
    </xf>
    <xf numFmtId="0" fontId="23" fillId="0" borderId="175" xfId="0" applyFont="1" applyBorder="1" applyAlignment="1" applyProtection="1">
      <alignment horizontal="center" vertical="center"/>
      <protection hidden="1"/>
    </xf>
  </cellXfs>
  <cellStyles count="2">
    <cellStyle name="桁区切り" xfId="1" builtinId="6"/>
    <cellStyle name="標準" xfId="0" builtinId="0"/>
  </cellStyles>
  <dxfs count="4"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A$2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fmlaLink="$A$17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20</xdr:row>
          <xdr:rowOff>19050</xdr:rowOff>
        </xdr:from>
        <xdr:to>
          <xdr:col>2</xdr:col>
          <xdr:colOff>657225</xdr:colOff>
          <xdr:row>22</xdr:row>
          <xdr:rowOff>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20</xdr:row>
          <xdr:rowOff>19050</xdr:rowOff>
        </xdr:from>
        <xdr:to>
          <xdr:col>3</xdr:col>
          <xdr:colOff>476250</xdr:colOff>
          <xdr:row>22</xdr:row>
          <xdr:rowOff>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当座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15</xdr:row>
          <xdr:rowOff>28575</xdr:rowOff>
        </xdr:from>
        <xdr:to>
          <xdr:col>2</xdr:col>
          <xdr:colOff>571500</xdr:colOff>
          <xdr:row>16</xdr:row>
          <xdr:rowOff>200025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銀行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15</xdr:row>
          <xdr:rowOff>28575</xdr:rowOff>
        </xdr:from>
        <xdr:to>
          <xdr:col>3</xdr:col>
          <xdr:colOff>504825</xdr:colOff>
          <xdr:row>16</xdr:row>
          <xdr:rowOff>200025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信用金庫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15</xdr:row>
          <xdr:rowOff>28575</xdr:rowOff>
        </xdr:from>
        <xdr:to>
          <xdr:col>3</xdr:col>
          <xdr:colOff>990600</xdr:colOff>
          <xdr:row>16</xdr:row>
          <xdr:rowOff>200025</xdr:rowOff>
        </xdr:to>
        <xdr:sp macro="" textlink="">
          <xdr:nvSpPr>
            <xdr:cNvPr id="1029" name="Option Button 5" descr="その他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20</xdr:row>
          <xdr:rowOff>9525</xdr:rowOff>
        </xdr:from>
        <xdr:to>
          <xdr:col>3</xdr:col>
          <xdr:colOff>962025</xdr:colOff>
          <xdr:row>21</xdr:row>
          <xdr:rowOff>28575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16</xdr:row>
          <xdr:rowOff>0</xdr:rowOff>
        </xdr:from>
        <xdr:to>
          <xdr:col>4</xdr:col>
          <xdr:colOff>0</xdr:colOff>
          <xdr:row>17</xdr:row>
          <xdr:rowOff>0</xdr:rowOff>
        </xdr:to>
        <xdr:sp macro="" textlink="">
          <xdr:nvSpPr>
            <xdr:cNvPr id="1031" name="Group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0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1032" name="Group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49"/>
  <sheetViews>
    <sheetView showGridLines="0" tabSelected="1" topLeftCell="B1" zoomScale="78" zoomScaleNormal="78" zoomScaleSheetLayoutView="70" workbookViewId="0">
      <selection activeCell="C3" sqref="C3:D3"/>
    </sheetView>
  </sheetViews>
  <sheetFormatPr defaultRowHeight="13.5"/>
  <cols>
    <col min="1" max="1" width="7.875" hidden="1" customWidth="1"/>
    <col min="2" max="2" width="13" customWidth="1"/>
    <col min="3" max="3" width="9.875" customWidth="1"/>
    <col min="4" max="4" width="15" customWidth="1"/>
    <col min="5" max="5" width="4.75" customWidth="1"/>
    <col min="6" max="6" width="12.625" customWidth="1"/>
    <col min="7" max="7" width="12.875" customWidth="1"/>
    <col min="8" max="8" width="2.375" customWidth="1"/>
    <col min="9" max="9" width="11" customWidth="1"/>
    <col min="10" max="10" width="4" customWidth="1"/>
    <col min="13" max="15" width="2.75" hidden="1" customWidth="1"/>
    <col min="16" max="16" width="3.25" hidden="1" customWidth="1"/>
    <col min="17" max="17" width="6" customWidth="1"/>
    <col min="18" max="50" width="2.125" customWidth="1"/>
    <col min="51" max="59" width="2.875" customWidth="1"/>
  </cols>
  <sheetData>
    <row r="1" spans="1:60" ht="16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98" t="s">
        <v>115</v>
      </c>
      <c r="BE1" s="98"/>
      <c r="BF1" s="98"/>
      <c r="BG1" s="98"/>
      <c r="BH1" s="52"/>
    </row>
    <row r="2" spans="1:60" ht="15.75" customHeight="1">
      <c r="B2" s="351" t="s">
        <v>0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2"/>
    </row>
    <row r="3" spans="1:60" ht="24.75" customHeight="1" thickBot="1">
      <c r="B3" s="1" t="s">
        <v>1</v>
      </c>
      <c r="C3" s="363"/>
      <c r="D3" s="364"/>
      <c r="E3" s="1"/>
      <c r="F3" s="1"/>
      <c r="G3" s="1"/>
      <c r="H3" s="1"/>
      <c r="I3" s="1"/>
      <c r="J3" s="1"/>
      <c r="K3" s="1"/>
      <c r="L3" s="1"/>
      <c r="Q3" s="53"/>
      <c r="R3" s="55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6"/>
      <c r="AE3" s="56"/>
      <c r="AF3" s="209" t="s">
        <v>116</v>
      </c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57"/>
      <c r="AW3" s="57"/>
      <c r="AX3" s="54"/>
      <c r="AY3" s="54"/>
      <c r="AZ3" s="54"/>
      <c r="BA3" s="54"/>
      <c r="BB3" s="54"/>
      <c r="BC3" s="54"/>
      <c r="BD3" s="54"/>
      <c r="BE3" s="54"/>
      <c r="BF3" s="54"/>
      <c r="BG3" s="53"/>
      <c r="BH3" s="52"/>
    </row>
    <row r="4" spans="1:60" ht="14.25" thickTop="1">
      <c r="B4" s="1"/>
      <c r="C4" s="1"/>
      <c r="D4" s="1"/>
      <c r="E4" s="1"/>
      <c r="F4" s="1" t="s">
        <v>2</v>
      </c>
      <c r="G4" s="352"/>
      <c r="H4" s="353"/>
      <c r="I4" s="353"/>
      <c r="J4" s="353"/>
      <c r="K4" s="354"/>
      <c r="L4" s="1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2"/>
    </row>
    <row r="5" spans="1:60" ht="13.5" customHeight="1">
      <c r="B5" s="1"/>
      <c r="C5" s="1"/>
      <c r="D5" s="1"/>
      <c r="E5" s="1"/>
      <c r="F5" s="1"/>
      <c r="G5" s="331"/>
      <c r="H5" s="332"/>
      <c r="I5" s="332"/>
      <c r="J5" s="332"/>
      <c r="K5" s="333"/>
      <c r="L5" s="1"/>
      <c r="Q5" s="53"/>
      <c r="R5" s="325" t="s">
        <v>3</v>
      </c>
      <c r="S5" s="326"/>
      <c r="T5" s="327" t="s">
        <v>4</v>
      </c>
      <c r="U5" s="327"/>
      <c r="V5" s="327"/>
      <c r="W5" s="327"/>
      <c r="X5" s="327"/>
      <c r="Y5" s="327"/>
      <c r="Z5" s="327"/>
      <c r="AA5" s="327"/>
      <c r="AB5" s="327"/>
      <c r="AC5" s="116" t="s">
        <v>5</v>
      </c>
      <c r="AD5" s="116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211" t="str">
        <f>IF(C3="","　　　年　　　月　　　日",C3)</f>
        <v>　　　年　　　月　　　日</v>
      </c>
      <c r="AZ5" s="211"/>
      <c r="BA5" s="211"/>
      <c r="BB5" s="211"/>
      <c r="BC5" s="211"/>
      <c r="BD5" s="211"/>
      <c r="BE5" s="211"/>
      <c r="BF5" s="211"/>
      <c r="BG5" s="211"/>
      <c r="BH5" s="52"/>
    </row>
    <row r="6" spans="1:60" ht="14.25" thickBot="1">
      <c r="B6" s="1"/>
      <c r="C6" s="1"/>
      <c r="D6" s="1"/>
      <c r="E6" s="1"/>
      <c r="F6" s="1"/>
      <c r="G6" s="331"/>
      <c r="H6" s="332"/>
      <c r="I6" s="332"/>
      <c r="J6" s="332"/>
      <c r="K6" s="333"/>
      <c r="L6" s="1"/>
      <c r="Q6" s="53"/>
      <c r="R6" s="330" t="s">
        <v>6</v>
      </c>
      <c r="S6" s="330"/>
      <c r="T6" s="328"/>
      <c r="U6" s="328"/>
      <c r="V6" s="328"/>
      <c r="W6" s="328"/>
      <c r="X6" s="328"/>
      <c r="Y6" s="328"/>
      <c r="Z6" s="328"/>
      <c r="AA6" s="328"/>
      <c r="AB6" s="328"/>
      <c r="AC6" s="329"/>
      <c r="AD6" s="329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2"/>
    </row>
    <row r="7" spans="1:60" ht="5.25" customHeight="1" thickTop="1">
      <c r="B7" s="1"/>
      <c r="C7" s="1"/>
      <c r="D7" s="1"/>
      <c r="E7" s="1"/>
      <c r="F7" s="1"/>
      <c r="G7" s="331"/>
      <c r="H7" s="332"/>
      <c r="I7" s="332"/>
      <c r="J7" s="332"/>
      <c r="K7" s="333"/>
      <c r="L7" s="1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2"/>
    </row>
    <row r="8" spans="1:60" ht="15" customHeight="1">
      <c r="B8" s="1"/>
      <c r="C8" s="1"/>
      <c r="D8" s="1"/>
      <c r="E8" s="1"/>
      <c r="F8" s="1" t="s">
        <v>7</v>
      </c>
      <c r="G8" s="331"/>
      <c r="H8" s="332"/>
      <c r="I8" s="332"/>
      <c r="J8" s="332"/>
      <c r="K8" s="333"/>
      <c r="L8" s="1"/>
      <c r="Q8" s="53"/>
      <c r="R8" s="53" t="s">
        <v>8</v>
      </c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2"/>
    </row>
    <row r="9" spans="1:60" ht="6.75" customHeight="1">
      <c r="B9" s="1"/>
      <c r="C9" s="1"/>
      <c r="D9" s="1"/>
      <c r="E9" s="1"/>
      <c r="F9" s="1"/>
      <c r="G9" s="331"/>
      <c r="H9" s="332"/>
      <c r="I9" s="332"/>
      <c r="J9" s="332"/>
      <c r="K9" s="333"/>
      <c r="L9" s="1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8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60"/>
      <c r="BH9" s="52"/>
    </row>
    <row r="10" spans="1:60" ht="15" customHeight="1">
      <c r="B10" s="1"/>
      <c r="C10" s="1"/>
      <c r="D10" s="1"/>
      <c r="E10" s="1"/>
      <c r="F10" s="1"/>
      <c r="G10" s="334"/>
      <c r="H10" s="335"/>
      <c r="I10" s="335"/>
      <c r="J10" s="335"/>
      <c r="K10" s="336"/>
      <c r="L10" s="1"/>
      <c r="Q10" s="53"/>
      <c r="R10" s="53" t="s">
        <v>9</v>
      </c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61" t="s">
        <v>10</v>
      </c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62"/>
      <c r="BH10" s="52"/>
    </row>
    <row r="11" spans="1:60" ht="3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61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62"/>
      <c r="BH11" s="52"/>
    </row>
    <row r="12" spans="1:60" ht="15" customHeight="1">
      <c r="B12" s="1"/>
      <c r="C12" s="1"/>
      <c r="D12" s="1"/>
      <c r="E12" s="1"/>
      <c r="F12" s="1" t="s">
        <v>11</v>
      </c>
      <c r="G12" s="2"/>
      <c r="H12" s="51" t="s">
        <v>117</v>
      </c>
      <c r="I12" s="1"/>
      <c r="J12" s="1"/>
      <c r="K12" s="1"/>
      <c r="L12" s="1"/>
      <c r="Q12" s="53"/>
      <c r="R12" s="53" t="s">
        <v>12</v>
      </c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159" t="s">
        <v>11</v>
      </c>
      <c r="AM12" s="98"/>
      <c r="AN12" s="98"/>
      <c r="AO12" s="98"/>
      <c r="AP12" s="212" t="str">
        <f>LEFT(G12,3)</f>
        <v/>
      </c>
      <c r="AQ12" s="212"/>
      <c r="AR12" s="212"/>
      <c r="AS12" s="212"/>
      <c r="AT12" s="63"/>
      <c r="AU12" s="63" t="s">
        <v>13</v>
      </c>
      <c r="AV12" s="213" t="str">
        <f>IF(LEN(G12)=7,RIGHT(G12,4),IF(LEN(G12)=8,RIGHT(G12,4),RIGHT(G12,4)))</f>
        <v/>
      </c>
      <c r="AW12" s="213"/>
      <c r="AX12" s="213"/>
      <c r="AY12" s="213"/>
      <c r="AZ12" s="63"/>
      <c r="BA12" s="63"/>
      <c r="BB12" s="63"/>
      <c r="BC12" s="64"/>
      <c r="BD12" s="64"/>
      <c r="BE12" s="64"/>
      <c r="BF12" s="64"/>
      <c r="BG12" s="62"/>
      <c r="BH12" s="52"/>
    </row>
    <row r="13" spans="1:60" ht="18" customHeight="1">
      <c r="A13" t="s">
        <v>14</v>
      </c>
      <c r="B13" s="1" t="s">
        <v>15</v>
      </c>
      <c r="C13" s="1"/>
      <c r="D13" s="1"/>
      <c r="E13" s="1"/>
      <c r="F13" s="3" t="s">
        <v>16</v>
      </c>
      <c r="G13" s="4"/>
      <c r="H13" s="1" t="s">
        <v>17</v>
      </c>
      <c r="I13" s="5"/>
      <c r="J13" s="6" t="s">
        <v>18</v>
      </c>
      <c r="K13" s="50"/>
      <c r="L13" s="1"/>
      <c r="Q13" s="53"/>
      <c r="R13" s="361" t="str">
        <f>IF(C15="","",C15)</f>
        <v/>
      </c>
      <c r="S13" s="361"/>
      <c r="T13" s="361"/>
      <c r="U13" s="361"/>
      <c r="V13" s="361"/>
      <c r="W13" s="321" t="str">
        <f>CHOOSE(A17,"銀　行","信用金庫","　銀　行　・　信用金庫")</f>
        <v>　銀　行　・　信用金庫</v>
      </c>
      <c r="X13" s="321"/>
      <c r="Y13" s="321"/>
      <c r="Z13" s="321"/>
      <c r="AA13" s="321"/>
      <c r="AB13" s="319" t="str">
        <f>IF(C19="","",C19)</f>
        <v/>
      </c>
      <c r="AC13" s="319"/>
      <c r="AD13" s="319"/>
      <c r="AE13" s="319"/>
      <c r="AF13" s="319"/>
      <c r="AG13" s="319"/>
      <c r="AH13" s="98" t="s">
        <v>19</v>
      </c>
      <c r="AI13" s="53"/>
      <c r="AJ13" s="53"/>
      <c r="AK13" s="53"/>
      <c r="AL13" s="214" t="s">
        <v>20</v>
      </c>
      <c r="AM13" s="116"/>
      <c r="AN13" s="116"/>
      <c r="AO13" s="116"/>
      <c r="AP13" s="359" t="str">
        <f>IF(G4="","",G4)</f>
        <v/>
      </c>
      <c r="AQ13" s="359"/>
      <c r="AR13" s="359"/>
      <c r="AS13" s="359"/>
      <c r="AT13" s="359"/>
      <c r="AU13" s="359"/>
      <c r="AV13" s="359"/>
      <c r="AW13" s="359"/>
      <c r="AX13" s="359"/>
      <c r="AY13" s="359"/>
      <c r="AZ13" s="359"/>
      <c r="BA13" s="359"/>
      <c r="BB13" s="359"/>
      <c r="BC13" s="359"/>
      <c r="BD13" s="359"/>
      <c r="BE13" s="359"/>
      <c r="BF13" s="359"/>
      <c r="BG13" s="62"/>
      <c r="BH13" s="52"/>
    </row>
    <row r="14" spans="1:60" ht="3" customHeight="1">
      <c r="B14" s="1"/>
      <c r="C14" s="7"/>
      <c r="D14" s="7"/>
      <c r="E14" s="1"/>
      <c r="F14" s="1"/>
      <c r="G14" s="1"/>
      <c r="H14" s="1"/>
      <c r="I14" s="8"/>
      <c r="J14" s="8"/>
      <c r="K14" s="8"/>
      <c r="L14" s="1"/>
      <c r="Q14" s="53"/>
      <c r="R14" s="361"/>
      <c r="S14" s="361"/>
      <c r="T14" s="361"/>
      <c r="U14" s="361"/>
      <c r="V14" s="361"/>
      <c r="W14" s="321"/>
      <c r="X14" s="321"/>
      <c r="Y14" s="321"/>
      <c r="Z14" s="321"/>
      <c r="AA14" s="321"/>
      <c r="AB14" s="319"/>
      <c r="AC14" s="319"/>
      <c r="AD14" s="319"/>
      <c r="AE14" s="319"/>
      <c r="AF14" s="319"/>
      <c r="AG14" s="319"/>
      <c r="AH14" s="98"/>
      <c r="AI14" s="53"/>
      <c r="AJ14" s="53"/>
      <c r="AK14" s="53"/>
      <c r="AL14" s="61"/>
      <c r="AM14" s="53"/>
      <c r="AN14" s="53"/>
      <c r="AO14" s="53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2"/>
      <c r="BH14" s="52"/>
    </row>
    <row r="15" spans="1:60" ht="18" customHeight="1">
      <c r="B15" s="1" t="s">
        <v>21</v>
      </c>
      <c r="C15" s="355"/>
      <c r="D15" s="356"/>
      <c r="E15" s="1"/>
      <c r="F15" s="3" t="s">
        <v>22</v>
      </c>
      <c r="G15" s="4"/>
      <c r="H15" s="1" t="s">
        <v>17</v>
      </c>
      <c r="I15" s="5"/>
      <c r="J15" s="6" t="s">
        <v>18</v>
      </c>
      <c r="K15" s="50"/>
      <c r="L15" s="1"/>
      <c r="Q15" s="53"/>
      <c r="R15" s="362"/>
      <c r="S15" s="362"/>
      <c r="T15" s="362"/>
      <c r="U15" s="362"/>
      <c r="V15" s="362"/>
      <c r="W15" s="322"/>
      <c r="X15" s="322"/>
      <c r="Y15" s="322"/>
      <c r="Z15" s="322"/>
      <c r="AA15" s="322"/>
      <c r="AB15" s="320"/>
      <c r="AC15" s="320"/>
      <c r="AD15" s="320"/>
      <c r="AE15" s="320"/>
      <c r="AF15" s="320"/>
      <c r="AG15" s="320"/>
      <c r="AH15" s="318"/>
      <c r="AI15" s="53"/>
      <c r="AJ15" s="53"/>
      <c r="AK15" s="53"/>
      <c r="AL15" s="61"/>
      <c r="AM15" s="53"/>
      <c r="AN15" s="53"/>
      <c r="AO15" s="53"/>
      <c r="AP15" s="359" t="str">
        <f>IF(G6="","",G6)</f>
        <v/>
      </c>
      <c r="AQ15" s="359"/>
      <c r="AR15" s="359"/>
      <c r="AS15" s="359"/>
      <c r="AT15" s="359"/>
      <c r="AU15" s="359"/>
      <c r="AV15" s="359"/>
      <c r="AW15" s="359"/>
      <c r="AX15" s="359"/>
      <c r="AY15" s="359"/>
      <c r="AZ15" s="359"/>
      <c r="BA15" s="359"/>
      <c r="BB15" s="359"/>
      <c r="BC15" s="359"/>
      <c r="BD15" s="359"/>
      <c r="BE15" s="359"/>
      <c r="BF15" s="359"/>
      <c r="BG15" s="62"/>
      <c r="BH15" s="52"/>
    </row>
    <row r="16" spans="1:60" ht="3" customHeight="1">
      <c r="B16" s="1"/>
      <c r="C16" s="357"/>
      <c r="D16" s="358"/>
      <c r="E16" s="1"/>
      <c r="F16" s="1"/>
      <c r="G16" s="1"/>
      <c r="H16" s="1"/>
      <c r="I16" s="1"/>
      <c r="J16" s="1"/>
      <c r="K16" s="1"/>
      <c r="L16" s="1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61"/>
      <c r="AM16" s="53"/>
      <c r="AN16" s="53"/>
      <c r="AO16" s="53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2"/>
      <c r="BH16" s="52"/>
    </row>
    <row r="17" spans="1:60" ht="18" customHeight="1">
      <c r="A17" s="9">
        <v>3</v>
      </c>
      <c r="B17" s="1"/>
      <c r="C17" s="10"/>
      <c r="D17" s="11"/>
      <c r="E17" s="1"/>
      <c r="F17" s="1" t="s">
        <v>23</v>
      </c>
      <c r="G17" s="1"/>
      <c r="H17" s="7"/>
      <c r="I17" s="1"/>
      <c r="J17" s="1"/>
      <c r="K17" s="1"/>
      <c r="L17" s="1"/>
      <c r="Q17" s="53"/>
      <c r="R17" s="53" t="s">
        <v>24</v>
      </c>
      <c r="S17" s="53"/>
      <c r="T17" s="53"/>
      <c r="U17" s="53"/>
      <c r="V17" s="66" t="str">
        <f>CHOOSE(A21," 普 通"," 当 座","普通・当座")</f>
        <v>普通・当座</v>
      </c>
      <c r="W17" s="53"/>
      <c r="X17" s="53"/>
      <c r="Y17" s="53"/>
      <c r="Z17" s="53"/>
      <c r="AA17" s="98"/>
      <c r="AB17" s="98"/>
      <c r="AC17" s="98"/>
      <c r="AD17" s="53"/>
      <c r="AE17" s="53"/>
      <c r="AF17" s="53"/>
      <c r="AG17" s="53"/>
      <c r="AH17" s="53"/>
      <c r="AI17" s="53"/>
      <c r="AJ17" s="53"/>
      <c r="AK17" s="53"/>
      <c r="AL17" s="214" t="s">
        <v>25</v>
      </c>
      <c r="AM17" s="116"/>
      <c r="AN17" s="116"/>
      <c r="AO17" s="116"/>
      <c r="AP17" s="359" t="str">
        <f>IF(G8="","",G8)</f>
        <v/>
      </c>
      <c r="AQ17" s="359"/>
      <c r="AR17" s="359"/>
      <c r="AS17" s="359"/>
      <c r="AT17" s="359"/>
      <c r="AU17" s="359"/>
      <c r="AV17" s="359"/>
      <c r="AW17" s="359"/>
      <c r="AX17" s="359"/>
      <c r="AY17" s="359"/>
      <c r="AZ17" s="359"/>
      <c r="BA17" s="359"/>
      <c r="BB17" s="359"/>
      <c r="BC17" s="359"/>
      <c r="BD17" s="359"/>
      <c r="BE17" s="359"/>
      <c r="BF17" s="359"/>
      <c r="BG17" s="62"/>
      <c r="BH17" s="52"/>
    </row>
    <row r="18" spans="1:60" ht="3" customHeight="1">
      <c r="B18" s="1"/>
      <c r="C18" s="1"/>
      <c r="D18" s="1"/>
      <c r="E18" s="1"/>
      <c r="F18" s="338"/>
      <c r="G18" s="339"/>
      <c r="H18" s="339"/>
      <c r="I18" s="339"/>
      <c r="J18" s="339"/>
      <c r="K18" s="340"/>
      <c r="L18" s="1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61"/>
      <c r="AM18" s="53"/>
      <c r="AN18" s="53"/>
      <c r="AO18" s="53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2"/>
      <c r="BH18" s="52"/>
    </row>
    <row r="19" spans="1:60" ht="18" customHeight="1">
      <c r="B19" s="1" t="s">
        <v>26</v>
      </c>
      <c r="C19" s="355"/>
      <c r="D19" s="356"/>
      <c r="E19" s="360" t="s">
        <v>27</v>
      </c>
      <c r="F19" s="341"/>
      <c r="G19" s="342"/>
      <c r="H19" s="342"/>
      <c r="I19" s="342"/>
      <c r="J19" s="342"/>
      <c r="K19" s="343"/>
      <c r="L19" s="1"/>
      <c r="Q19" s="53"/>
      <c r="R19" s="53" t="s">
        <v>28</v>
      </c>
      <c r="S19" s="53"/>
      <c r="T19" s="53"/>
      <c r="U19" s="53"/>
      <c r="V19" s="68" t="str">
        <f>IF(C23="","",IF(LEN(C23)&gt;=7,LEFT(C23,1),"0"))</f>
        <v/>
      </c>
      <c r="W19" s="69" t="str">
        <f>IF(C23="","",RIGHT(ROUNDDOWN(C23/100000,0),1))</f>
        <v/>
      </c>
      <c r="X19" s="69" t="str">
        <f>IF(C23="","",RIGHT(ROUNDDOWN(C23/10000,0),1))</f>
        <v/>
      </c>
      <c r="Y19" s="69" t="str">
        <f>IF(C23="","",RIGHT(ROUNDDOWN(C23/1000,0),1))</f>
        <v/>
      </c>
      <c r="Z19" s="69" t="str">
        <f>IF(C23="","",RIGHT(ROUNDDOWN(C23/100,0),1))</f>
        <v/>
      </c>
      <c r="AA19" s="69" t="str">
        <f>IF(C23="","",RIGHT(ROUNDDOWN(C23/10,0),1))</f>
        <v/>
      </c>
      <c r="AB19" s="70" t="str">
        <f>RIGHT(C23,1)</f>
        <v/>
      </c>
      <c r="AC19" s="54"/>
      <c r="AD19" s="54"/>
      <c r="AE19" s="54"/>
      <c r="AF19" s="53"/>
      <c r="AG19" s="53"/>
      <c r="AH19" s="53"/>
      <c r="AI19" s="53"/>
      <c r="AJ19" s="53"/>
      <c r="AK19" s="53"/>
      <c r="AL19" s="61"/>
      <c r="AM19" s="53"/>
      <c r="AN19" s="53"/>
      <c r="AO19" s="53"/>
      <c r="AP19" s="359" t="str">
        <f>IF(G10="","",G10)</f>
        <v/>
      </c>
      <c r="AQ19" s="359"/>
      <c r="AR19" s="359"/>
      <c r="AS19" s="359"/>
      <c r="AT19" s="359"/>
      <c r="AU19" s="359"/>
      <c r="AV19" s="359"/>
      <c r="AW19" s="359"/>
      <c r="AX19" s="359"/>
      <c r="AY19" s="359"/>
      <c r="AZ19" s="359"/>
      <c r="BA19" s="359"/>
      <c r="BB19" s="359"/>
      <c r="BC19" s="359"/>
      <c r="BD19" s="359"/>
      <c r="BE19" s="71" t="s">
        <v>29</v>
      </c>
      <c r="BF19" s="71"/>
      <c r="BG19" s="62"/>
      <c r="BH19" s="52"/>
    </row>
    <row r="20" spans="1:60" ht="6" customHeight="1">
      <c r="B20" s="1"/>
      <c r="C20" s="357"/>
      <c r="D20" s="358"/>
      <c r="E20" s="360"/>
      <c r="F20" s="1"/>
      <c r="G20" s="1"/>
      <c r="H20" s="1"/>
      <c r="I20" s="1"/>
      <c r="J20" s="1"/>
      <c r="K20" s="1"/>
      <c r="L20" s="1"/>
      <c r="Q20" s="53"/>
      <c r="R20" s="53"/>
      <c r="S20" s="53"/>
      <c r="T20" s="53"/>
      <c r="U20" s="53"/>
      <c r="V20" s="383" t="str">
        <f>IF(F18="","",ASC(F18))</f>
        <v/>
      </c>
      <c r="W20" s="383"/>
      <c r="X20" s="383"/>
      <c r="Y20" s="383"/>
      <c r="Z20" s="383"/>
      <c r="AA20" s="383"/>
      <c r="AB20" s="383"/>
      <c r="AC20" s="383"/>
      <c r="AD20" s="383"/>
      <c r="AE20" s="383"/>
      <c r="AF20" s="383"/>
      <c r="AG20" s="383"/>
      <c r="AH20" s="383"/>
      <c r="AI20" s="53"/>
      <c r="AJ20" s="53"/>
      <c r="AK20" s="53"/>
      <c r="AL20" s="61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62"/>
      <c r="BH20" s="52"/>
    </row>
    <row r="21" spans="1:60" ht="15" customHeight="1">
      <c r="A21" s="9">
        <v>3</v>
      </c>
      <c r="B21" s="1" t="s">
        <v>30</v>
      </c>
      <c r="C21" s="12"/>
      <c r="D21" s="12"/>
      <c r="E21" s="13"/>
      <c r="F21" s="1" t="s">
        <v>31</v>
      </c>
      <c r="G21" s="1"/>
      <c r="H21" s="7"/>
      <c r="I21" s="1"/>
      <c r="J21" s="1"/>
      <c r="K21" s="1"/>
      <c r="L21" s="1"/>
      <c r="Q21" s="53"/>
      <c r="R21" s="72" t="s">
        <v>32</v>
      </c>
      <c r="S21" s="53"/>
      <c r="T21" s="53"/>
      <c r="U21" s="53"/>
      <c r="V21" s="383"/>
      <c r="W21" s="383"/>
      <c r="X21" s="383"/>
      <c r="Y21" s="383"/>
      <c r="Z21" s="383"/>
      <c r="AA21" s="383"/>
      <c r="AB21" s="383"/>
      <c r="AC21" s="383"/>
      <c r="AD21" s="383"/>
      <c r="AE21" s="383"/>
      <c r="AF21" s="383"/>
      <c r="AG21" s="383"/>
      <c r="AH21" s="383"/>
      <c r="AI21" s="53"/>
      <c r="AJ21" s="53"/>
      <c r="AK21" s="53"/>
      <c r="AL21" s="159" t="s">
        <v>113</v>
      </c>
      <c r="AM21" s="98"/>
      <c r="AN21" s="98"/>
      <c r="AO21" s="98"/>
      <c r="AP21" s="73" t="s">
        <v>33</v>
      </c>
      <c r="AQ21" s="73"/>
      <c r="AR21" s="230" t="str">
        <f>IF(G13="","",G13)</f>
        <v/>
      </c>
      <c r="AS21" s="230"/>
      <c r="AT21" s="230"/>
      <c r="AU21" s="230"/>
      <c r="AV21" s="53" t="s">
        <v>34</v>
      </c>
      <c r="AW21" s="53"/>
      <c r="AX21" s="212" t="str">
        <f>IF(I13="","",I13)</f>
        <v/>
      </c>
      <c r="AY21" s="212"/>
      <c r="AZ21" s="54" t="s">
        <v>35</v>
      </c>
      <c r="BA21" s="337" t="str">
        <f>IF(K13="","",K13)</f>
        <v/>
      </c>
      <c r="BB21" s="337"/>
      <c r="BC21" s="337"/>
      <c r="BD21" s="53"/>
      <c r="BE21" s="53"/>
      <c r="BF21" s="53"/>
      <c r="BG21" s="62"/>
      <c r="BH21" s="52"/>
    </row>
    <row r="22" spans="1:60" ht="3" customHeight="1">
      <c r="B22" s="1"/>
      <c r="C22" s="12"/>
      <c r="D22" s="12"/>
      <c r="E22" s="1"/>
      <c r="F22" s="338"/>
      <c r="G22" s="339"/>
      <c r="H22" s="339"/>
      <c r="I22" s="339"/>
      <c r="J22" s="339"/>
      <c r="K22" s="340"/>
      <c r="L22" s="1"/>
      <c r="Q22" s="53"/>
      <c r="R22" s="53"/>
      <c r="S22" s="53"/>
      <c r="T22" s="53"/>
      <c r="U22" s="53"/>
      <c r="V22" s="383"/>
      <c r="W22" s="383"/>
      <c r="X22" s="383"/>
      <c r="Y22" s="383"/>
      <c r="Z22" s="383"/>
      <c r="AA22" s="383"/>
      <c r="AB22" s="383"/>
      <c r="AC22" s="383"/>
      <c r="AD22" s="383"/>
      <c r="AE22" s="383"/>
      <c r="AF22" s="383"/>
      <c r="AG22" s="383"/>
      <c r="AH22" s="383"/>
      <c r="AI22" s="53"/>
      <c r="AJ22" s="53"/>
      <c r="AK22" s="53"/>
      <c r="AL22" s="61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4"/>
      <c r="BA22" s="53"/>
      <c r="BB22" s="54"/>
      <c r="BC22" s="53"/>
      <c r="BD22" s="53"/>
      <c r="BE22" s="53"/>
      <c r="BF22" s="53"/>
      <c r="BG22" s="62"/>
      <c r="BH22" s="52"/>
    </row>
    <row r="23" spans="1:60" ht="18" customHeight="1">
      <c r="B23" s="1" t="s">
        <v>28</v>
      </c>
      <c r="C23" s="349"/>
      <c r="D23" s="350"/>
      <c r="E23" s="1"/>
      <c r="F23" s="341"/>
      <c r="G23" s="342"/>
      <c r="H23" s="342"/>
      <c r="I23" s="342"/>
      <c r="J23" s="342"/>
      <c r="K23" s="343"/>
      <c r="L23" s="1"/>
      <c r="Q23" s="53"/>
      <c r="R23" s="318" t="s">
        <v>36</v>
      </c>
      <c r="S23" s="318"/>
      <c r="T23" s="318"/>
      <c r="U23" s="318"/>
      <c r="V23" s="324" t="str">
        <f>IF(F22="","",F22)</f>
        <v/>
      </c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53"/>
      <c r="AL23" s="159" t="s">
        <v>114</v>
      </c>
      <c r="AM23" s="98"/>
      <c r="AN23" s="98"/>
      <c r="AO23" s="98"/>
      <c r="AP23" s="73" t="s">
        <v>33</v>
      </c>
      <c r="AQ23" s="73"/>
      <c r="AR23" s="230" t="str">
        <f>IF(G15="","",G15)</f>
        <v/>
      </c>
      <c r="AS23" s="230"/>
      <c r="AT23" s="230"/>
      <c r="AU23" s="230"/>
      <c r="AV23" s="53" t="s">
        <v>37</v>
      </c>
      <c r="AW23" s="53"/>
      <c r="AX23" s="212" t="str">
        <f>IF(I15="","",I15)</f>
        <v/>
      </c>
      <c r="AY23" s="212"/>
      <c r="AZ23" s="54" t="s">
        <v>38</v>
      </c>
      <c r="BA23" s="337" t="str">
        <f>IF(K15="","",K15)</f>
        <v/>
      </c>
      <c r="BB23" s="337"/>
      <c r="BC23" s="337"/>
      <c r="BD23" s="53"/>
      <c r="BE23" s="53"/>
      <c r="BF23" s="53"/>
      <c r="BG23" s="62"/>
      <c r="BH23" s="52"/>
    </row>
    <row r="24" spans="1:60" ht="3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Q24" s="53"/>
      <c r="R24" s="318"/>
      <c r="S24" s="318"/>
      <c r="T24" s="318"/>
      <c r="U24" s="318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324"/>
      <c r="AK24" s="53"/>
      <c r="AL24" s="61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62"/>
      <c r="BH24" s="52"/>
    </row>
    <row r="25" spans="1:60">
      <c r="B25" s="1"/>
      <c r="C25" s="1"/>
      <c r="D25" s="1"/>
      <c r="E25" s="1"/>
      <c r="F25" s="371" t="s">
        <v>120</v>
      </c>
      <c r="G25" s="92"/>
      <c r="H25" s="93"/>
      <c r="I25" s="93"/>
      <c r="J25" s="93"/>
      <c r="K25" s="94"/>
      <c r="L25" s="1"/>
      <c r="Q25" s="53"/>
      <c r="R25" s="318"/>
      <c r="S25" s="318"/>
      <c r="T25" s="318"/>
      <c r="U25" s="318"/>
      <c r="V25" s="324"/>
      <c r="W25" s="324"/>
      <c r="X25" s="324"/>
      <c r="Y25" s="324"/>
      <c r="Z25" s="324"/>
      <c r="AA25" s="324"/>
      <c r="AB25" s="324"/>
      <c r="AC25" s="324"/>
      <c r="AD25" s="324"/>
      <c r="AE25" s="324"/>
      <c r="AF25" s="324"/>
      <c r="AG25" s="324"/>
      <c r="AH25" s="324"/>
      <c r="AI25" s="324"/>
      <c r="AJ25" s="324"/>
      <c r="AK25" s="53"/>
      <c r="AL25" s="159" t="s">
        <v>119</v>
      </c>
      <c r="AM25" s="98"/>
      <c r="AN25" s="98"/>
      <c r="AO25" s="98"/>
      <c r="AP25" s="53" t="s">
        <v>121</v>
      </c>
      <c r="AQ25" s="98" t="str">
        <f>IF(G25="","",DBCS(G25))</f>
        <v/>
      </c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53"/>
      <c r="BF25" s="53"/>
      <c r="BG25" s="62"/>
      <c r="BH25" s="52"/>
    </row>
    <row r="26" spans="1:60" ht="3.75" customHeight="1">
      <c r="B26" s="1"/>
      <c r="C26" s="1"/>
      <c r="D26" s="1"/>
      <c r="E26" s="1"/>
      <c r="F26" s="372"/>
      <c r="G26" s="95"/>
      <c r="H26" s="96"/>
      <c r="I26" s="96"/>
      <c r="J26" s="96"/>
      <c r="K26" s="97"/>
      <c r="L26" s="1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74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6"/>
      <c r="BH26" s="52"/>
    </row>
    <row r="27" spans="1:60" ht="18" customHeight="1">
      <c r="B27" s="1" t="s">
        <v>39</v>
      </c>
      <c r="C27" s="14"/>
      <c r="D27" s="1" t="s">
        <v>40</v>
      </c>
      <c r="E27" s="1"/>
      <c r="F27" s="1"/>
      <c r="G27" s="1"/>
      <c r="H27" s="1"/>
      <c r="I27" s="1"/>
      <c r="J27" s="1"/>
      <c r="K27" s="1"/>
      <c r="L27" s="1"/>
      <c r="Q27" s="53"/>
      <c r="R27" s="253" t="s">
        <v>41</v>
      </c>
      <c r="S27" s="254"/>
      <c r="T27" s="254"/>
      <c r="U27" s="254"/>
      <c r="V27" s="254"/>
      <c r="W27" s="254"/>
      <c r="X27" s="77" t="str">
        <f>IF(C27="","",IF(ROUNDDOWN(C27/100000,0)=0,"",ROUNDDOWN(C27/100000,0)))</f>
        <v/>
      </c>
      <c r="Y27" s="78" t="str">
        <f>RIGHT(IF(C27="","",IF(ROUNDDOWN(C27/10000,0)=0,"",ROUNDDOWN(C27/10000,0))),1)</f>
        <v/>
      </c>
      <c r="Z27" s="78" t="str">
        <f>RIGHT(IF(C27="","",IF(ROUNDDOWN(C27/1000,0)=0,"",ROUNDDOWN(C27/1000,0))),1)</f>
        <v/>
      </c>
      <c r="AA27" s="78" t="str">
        <f>RIGHT(IF(C27="","",IF(ROUNDDOWN(C27/100,0)=0,"",ROUNDDOWN(C27/100,0))),1)</f>
        <v/>
      </c>
      <c r="AB27" s="78" t="str">
        <f>RIGHT(IF(C27="","",IF(ROUNDDOWN(C27/10,0)=0,"",ROUNDDOWN(C27/10,0))),1)</f>
        <v/>
      </c>
      <c r="AC27" s="79" t="str">
        <f>IF(C27="","",RIGHT(C27,1))</f>
        <v/>
      </c>
      <c r="AD27" s="80"/>
      <c r="AE27" s="81"/>
      <c r="AF27" s="81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2"/>
    </row>
    <row r="28" spans="1:60" ht="21" customHeight="1">
      <c r="B28" s="1" t="s">
        <v>42</v>
      </c>
      <c r="C28" s="344"/>
      <c r="D28" s="345"/>
      <c r="E28" s="345"/>
      <c r="F28" s="345"/>
      <c r="G28" s="345"/>
      <c r="H28" s="345"/>
      <c r="I28" s="345"/>
      <c r="J28" s="345"/>
      <c r="K28" s="346"/>
      <c r="L28" s="1"/>
      <c r="Q28" s="53"/>
      <c r="R28" s="255" t="s">
        <v>43</v>
      </c>
      <c r="S28" s="256"/>
      <c r="T28" s="256"/>
      <c r="U28" s="256"/>
      <c r="V28" s="256"/>
      <c r="W28" s="257"/>
      <c r="X28" s="347" t="str">
        <f>IF(C28="","",C28)</f>
        <v/>
      </c>
      <c r="Y28" s="347"/>
      <c r="Z28" s="347"/>
      <c r="AA28" s="347"/>
      <c r="AB28" s="347"/>
      <c r="AC28" s="347"/>
      <c r="AD28" s="347"/>
      <c r="AE28" s="347"/>
      <c r="AF28" s="347"/>
      <c r="AG28" s="347"/>
      <c r="AH28" s="347"/>
      <c r="AI28" s="347"/>
      <c r="AJ28" s="347"/>
      <c r="AK28" s="347"/>
      <c r="AL28" s="347"/>
      <c r="AM28" s="347"/>
      <c r="AN28" s="347"/>
      <c r="AO28" s="347"/>
      <c r="AP28" s="347"/>
      <c r="AQ28" s="347"/>
      <c r="AR28" s="347"/>
      <c r="AS28" s="347"/>
      <c r="AT28" s="347"/>
      <c r="AU28" s="347"/>
      <c r="AV28" s="347"/>
      <c r="AW28" s="347"/>
      <c r="AX28" s="347"/>
      <c r="AY28" s="347"/>
      <c r="AZ28" s="347"/>
      <c r="BA28" s="347"/>
      <c r="BB28" s="347"/>
      <c r="BC28" s="347"/>
      <c r="BD28" s="347"/>
      <c r="BE28" s="347"/>
      <c r="BF28" s="347"/>
      <c r="BG28" s="348"/>
      <c r="BH28" s="52"/>
    </row>
    <row r="29" spans="1:60" ht="21" customHeight="1">
      <c r="B29" s="1" t="s">
        <v>44</v>
      </c>
      <c r="C29" s="344"/>
      <c r="D29" s="345"/>
      <c r="E29" s="345"/>
      <c r="F29" s="345"/>
      <c r="G29" s="345"/>
      <c r="H29" s="345"/>
      <c r="I29" s="345"/>
      <c r="J29" s="345"/>
      <c r="K29" s="346"/>
      <c r="L29" s="1"/>
      <c r="Q29" s="53"/>
      <c r="R29" s="255" t="s">
        <v>45</v>
      </c>
      <c r="S29" s="256"/>
      <c r="T29" s="256"/>
      <c r="U29" s="256"/>
      <c r="V29" s="256"/>
      <c r="W29" s="257"/>
      <c r="X29" s="347" t="str">
        <f>IF(C29="","",C29)</f>
        <v/>
      </c>
      <c r="Y29" s="347"/>
      <c r="Z29" s="347"/>
      <c r="AA29" s="347"/>
      <c r="AB29" s="347"/>
      <c r="AC29" s="347"/>
      <c r="AD29" s="347"/>
      <c r="AE29" s="347"/>
      <c r="AF29" s="347"/>
      <c r="AG29" s="347"/>
      <c r="AH29" s="347"/>
      <c r="AI29" s="347"/>
      <c r="AJ29" s="347"/>
      <c r="AK29" s="347"/>
      <c r="AL29" s="347"/>
      <c r="AM29" s="347"/>
      <c r="AN29" s="347"/>
      <c r="AO29" s="347"/>
      <c r="AP29" s="347"/>
      <c r="AQ29" s="347"/>
      <c r="AR29" s="347"/>
      <c r="AS29" s="347"/>
      <c r="AT29" s="347"/>
      <c r="AU29" s="347"/>
      <c r="AV29" s="347"/>
      <c r="AW29" s="347"/>
      <c r="AX29" s="347"/>
      <c r="AY29" s="347"/>
      <c r="AZ29" s="347"/>
      <c r="BA29" s="347"/>
      <c r="BB29" s="347"/>
      <c r="BC29" s="347"/>
      <c r="BD29" s="347"/>
      <c r="BE29" s="347"/>
      <c r="BF29" s="347"/>
      <c r="BG29" s="348"/>
      <c r="BH29" s="52"/>
    </row>
    <row r="30" spans="1:60" ht="9.75" customHeight="1">
      <c r="B30" s="1"/>
      <c r="C30" s="1"/>
      <c r="D30" s="13"/>
      <c r="E30" s="1"/>
      <c r="F30" s="1"/>
      <c r="G30" s="1"/>
      <c r="H30" s="1"/>
      <c r="I30" s="1"/>
      <c r="J30" s="1"/>
      <c r="K30" s="1"/>
      <c r="L30" s="1"/>
      <c r="Q30" s="53"/>
      <c r="R30" s="53"/>
      <c r="S30" s="82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2"/>
    </row>
    <row r="31" spans="1:60" ht="11.25" customHeight="1">
      <c r="B31" s="1"/>
      <c r="C31" s="15" t="s">
        <v>46</v>
      </c>
      <c r="D31" s="13"/>
      <c r="E31" s="1"/>
      <c r="F31" s="1"/>
      <c r="G31" s="1"/>
      <c r="H31" s="1"/>
      <c r="I31" s="1"/>
      <c r="J31" s="1"/>
      <c r="K31" s="1"/>
      <c r="L31" s="1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2"/>
    </row>
    <row r="32" spans="1:60" ht="3" customHeight="1">
      <c r="B32" s="1"/>
      <c r="C32" s="1"/>
      <c r="D32" s="13"/>
      <c r="E32" s="1"/>
      <c r="F32" s="1"/>
      <c r="G32" s="1"/>
      <c r="H32" s="1"/>
      <c r="I32" s="1"/>
      <c r="J32" s="1"/>
      <c r="K32" s="1"/>
      <c r="L32" s="1"/>
      <c r="Q32" s="53"/>
      <c r="R32" s="282"/>
      <c r="S32" s="283"/>
      <c r="T32" s="283"/>
      <c r="U32" s="283"/>
      <c r="V32" s="283"/>
      <c r="W32" s="284"/>
      <c r="X32" s="274"/>
      <c r="Y32" s="275"/>
      <c r="Z32" s="276"/>
      <c r="AA32" s="276"/>
      <c r="AB32" s="276"/>
      <c r="AC32" s="276"/>
      <c r="AD32" s="276"/>
      <c r="AE32" s="277"/>
      <c r="AF32" s="277"/>
      <c r="AG32" s="274"/>
      <c r="AH32" s="275"/>
      <c r="AI32" s="276"/>
      <c r="AJ32" s="276"/>
      <c r="AK32" s="276"/>
      <c r="AL32" s="276"/>
      <c r="AM32" s="276"/>
      <c r="AN32" s="277"/>
      <c r="AO32" s="278"/>
      <c r="AP32" s="275"/>
      <c r="AQ32" s="275"/>
      <c r="AR32" s="276"/>
      <c r="AS32" s="276"/>
      <c r="AT32" s="276"/>
      <c r="AU32" s="276"/>
      <c r="AV32" s="276"/>
      <c r="AW32" s="277"/>
      <c r="AX32" s="279"/>
      <c r="AY32" s="280"/>
      <c r="AZ32" s="280"/>
      <c r="BA32" s="280"/>
      <c r="BB32" s="280"/>
      <c r="BC32" s="280"/>
      <c r="BD32" s="281"/>
      <c r="BE32" s="280"/>
      <c r="BF32" s="280"/>
      <c r="BG32" s="281"/>
      <c r="BH32" s="52"/>
    </row>
    <row r="33" spans="1:60" ht="14.25" customHeight="1">
      <c r="B33" s="1"/>
      <c r="C33" s="1"/>
      <c r="D33" s="1"/>
      <c r="E33" s="1"/>
      <c r="F33" s="16" t="s">
        <v>47</v>
      </c>
      <c r="G33" s="17" t="s">
        <v>48</v>
      </c>
      <c r="H33" s="18"/>
      <c r="I33" s="19" t="s">
        <v>49</v>
      </c>
      <c r="J33" s="1"/>
      <c r="K33" s="1"/>
      <c r="L33" s="1"/>
      <c r="Q33" s="53"/>
      <c r="R33" s="285"/>
      <c r="S33" s="286"/>
      <c r="T33" s="286"/>
      <c r="U33" s="286"/>
      <c r="V33" s="286"/>
      <c r="W33" s="287"/>
      <c r="X33" s="291" t="s">
        <v>50</v>
      </c>
      <c r="Y33" s="190"/>
      <c r="Z33" s="292"/>
      <c r="AA33" s="292"/>
      <c r="AB33" s="292"/>
      <c r="AC33" s="292"/>
      <c r="AD33" s="292"/>
      <c r="AE33" s="159"/>
      <c r="AF33" s="159"/>
      <c r="AG33" s="291" t="s">
        <v>51</v>
      </c>
      <c r="AH33" s="190"/>
      <c r="AI33" s="292"/>
      <c r="AJ33" s="292"/>
      <c r="AK33" s="292"/>
      <c r="AL33" s="292"/>
      <c r="AM33" s="292"/>
      <c r="AN33" s="159"/>
      <c r="AO33" s="293"/>
      <c r="AP33" s="190" t="s">
        <v>52</v>
      </c>
      <c r="AQ33" s="190"/>
      <c r="AR33" s="292"/>
      <c r="AS33" s="292"/>
      <c r="AT33" s="292"/>
      <c r="AU33" s="292"/>
      <c r="AV33" s="292"/>
      <c r="AW33" s="159"/>
      <c r="AX33" s="294"/>
      <c r="AY33" s="98" t="s">
        <v>53</v>
      </c>
      <c r="AZ33" s="98"/>
      <c r="BA33" s="98"/>
      <c r="BB33" s="98"/>
      <c r="BC33" s="98"/>
      <c r="BD33" s="190"/>
      <c r="BE33" s="98" t="s">
        <v>54</v>
      </c>
      <c r="BF33" s="98"/>
      <c r="BG33" s="190"/>
      <c r="BH33" s="52"/>
    </row>
    <row r="34" spans="1:60" ht="13.5" customHeight="1">
      <c r="B34" s="1"/>
      <c r="C34" s="1"/>
      <c r="D34" s="13"/>
      <c r="E34" s="1"/>
      <c r="F34" s="20" t="s">
        <v>55</v>
      </c>
      <c r="G34" s="21" t="s">
        <v>56</v>
      </c>
      <c r="H34" s="22"/>
      <c r="I34" s="23" t="s">
        <v>57</v>
      </c>
      <c r="J34" s="1"/>
      <c r="K34" s="1"/>
      <c r="L34" s="1"/>
      <c r="Q34" s="53"/>
      <c r="R34" s="288"/>
      <c r="S34" s="289"/>
      <c r="T34" s="289"/>
      <c r="U34" s="289"/>
      <c r="V34" s="289"/>
      <c r="W34" s="290"/>
      <c r="X34" s="260" t="s">
        <v>58</v>
      </c>
      <c r="Y34" s="261"/>
      <c r="Z34" s="262"/>
      <c r="AA34" s="262"/>
      <c r="AB34" s="262"/>
      <c r="AC34" s="262"/>
      <c r="AD34" s="262"/>
      <c r="AE34" s="263"/>
      <c r="AF34" s="263"/>
      <c r="AG34" s="260" t="s">
        <v>56</v>
      </c>
      <c r="AH34" s="261"/>
      <c r="AI34" s="262"/>
      <c r="AJ34" s="262"/>
      <c r="AK34" s="262"/>
      <c r="AL34" s="262"/>
      <c r="AM34" s="262"/>
      <c r="AN34" s="263"/>
      <c r="AO34" s="264"/>
      <c r="AP34" s="265" t="s">
        <v>59</v>
      </c>
      <c r="AQ34" s="265"/>
      <c r="AR34" s="266"/>
      <c r="AS34" s="266"/>
      <c r="AT34" s="266"/>
      <c r="AU34" s="266"/>
      <c r="AV34" s="266"/>
      <c r="AW34" s="267"/>
      <c r="AX34" s="268"/>
      <c r="AY34" s="269" t="s">
        <v>60</v>
      </c>
      <c r="AZ34" s="270"/>
      <c r="BA34" s="270"/>
      <c r="BB34" s="270"/>
      <c r="BC34" s="270"/>
      <c r="BD34" s="271"/>
      <c r="BE34" s="272" t="s">
        <v>61</v>
      </c>
      <c r="BF34" s="272"/>
      <c r="BG34" s="273"/>
      <c r="BH34" s="52"/>
    </row>
    <row r="35" spans="1:60" ht="12.75" customHeight="1">
      <c r="B35" s="1"/>
      <c r="C35" s="24"/>
      <c r="D35" s="25" t="s">
        <v>62</v>
      </c>
      <c r="E35" s="26"/>
      <c r="F35" s="365"/>
      <c r="G35" s="365"/>
      <c r="H35" s="367">
        <f>F35+G35</f>
        <v>0</v>
      </c>
      <c r="I35" s="368"/>
      <c r="J35" s="1"/>
      <c r="K35" s="1"/>
      <c r="L35" s="1"/>
      <c r="Q35" s="53"/>
      <c r="R35" s="153" t="s">
        <v>63</v>
      </c>
      <c r="S35" s="231" t="s">
        <v>64</v>
      </c>
      <c r="T35" s="231"/>
      <c r="U35" s="231"/>
      <c r="V35" s="231"/>
      <c r="W35" s="232"/>
      <c r="X35" s="224" t="str">
        <f>IF($F35&gt;=100000000,ROUNDDOWN($F35/100000000,0),"")</f>
        <v/>
      </c>
      <c r="Y35" s="218" t="str">
        <f>RIGHT(IF($F35&gt;=10000000,ROUNDDOWN($F35/10000000,0),""),1)</f>
        <v/>
      </c>
      <c r="Z35" s="410" t="str">
        <f>RIGHT(IF($F35&gt;=1000000,ROUNDDOWN($F35/1000000,0),""),1)</f>
        <v/>
      </c>
      <c r="AA35" s="411" t="str">
        <f>RIGHT(IF($F35&gt;=100000,ROUNDDOWN($F35/100000,0),""),1)</f>
        <v/>
      </c>
      <c r="AB35" s="218" t="str">
        <f>RIGHT(IF($F35&gt;=10000,ROUNDDOWN($F35/10000,0),""),1)</f>
        <v/>
      </c>
      <c r="AC35" s="410" t="str">
        <f>RIGHT(IF($F35&gt;=1000,ROUNDDOWN($F35/1000,0),""),1)</f>
        <v/>
      </c>
      <c r="AD35" s="411" t="str">
        <f>RIGHT(IF($F35&gt;=100,ROUNDDOWN($F35/100,0),""),1)</f>
        <v/>
      </c>
      <c r="AE35" s="218" t="str">
        <f>RIGHT(IF(F35&gt;=10,ROUNDDOWN(F35/10,0),""),1)</f>
        <v/>
      </c>
      <c r="AF35" s="222" t="str">
        <f>RIGHT(F35,1)</f>
        <v/>
      </c>
      <c r="AG35" s="224" t="str">
        <f>IF(G35&lt;0,"▲",IF($G35&gt;=100000000,ROUNDDOWN($G35/100000000,0),""))</f>
        <v/>
      </c>
      <c r="AH35" s="218" t="str">
        <f>RIGHT(IF(ABS(G35)&gt;=10000000,ROUNDDOWN(ABS(G35)/10000000,0),""),1)</f>
        <v/>
      </c>
      <c r="AI35" s="410" t="str">
        <f>RIGHT(IF(ABS(G35)&gt;=1000000,ROUNDDOWN(ABS(G35)/1000000,0),""),1)</f>
        <v/>
      </c>
      <c r="AJ35" s="411" t="str">
        <f>RIGHT(IF(ABS(G35)&gt;=100000,ROUNDDOWN(ABS(G35)/100000,0),""),1)</f>
        <v/>
      </c>
      <c r="AK35" s="218" t="str">
        <f>RIGHT(IF(ABS(G35)&gt;=10000,ROUNDDOWN(ABS(G35)/10000,0),""),1)</f>
        <v/>
      </c>
      <c r="AL35" s="410" t="str">
        <f>RIGHT(IF(ABS(G35)&gt;=1000,ROUNDDOWN(ABS(G35)/1000,0),""),1)</f>
        <v/>
      </c>
      <c r="AM35" s="424" t="str">
        <f>RIGHT(IF(ABS(G35)&gt;=100,ROUNDDOWN(ABS(G35)/100,0),""),1)</f>
        <v/>
      </c>
      <c r="AN35" s="247" t="str">
        <f>RIGHT(IF(ABS(G35)&gt;=10,ROUNDDOWN(ABS(G35)/10,0),""),1)</f>
        <v/>
      </c>
      <c r="AO35" s="249" t="str">
        <f>IF(G35="","",RIGHT(ABS(G35),1))</f>
        <v/>
      </c>
      <c r="AP35" s="224" t="str">
        <f>IF(H35&gt;=100000000,ROUNDDOWN(H35/100000000,0),"")</f>
        <v/>
      </c>
      <c r="AQ35" s="218" t="str">
        <f>RIGHT(IF(H35&gt;=10000000,ROUNDDOWN(H35/10000000,0),""),1)</f>
        <v/>
      </c>
      <c r="AR35" s="410" t="str">
        <f>RIGHT(IF(H35&gt;=1000000,ROUNDDOWN(H35/1000000,0),""),1)</f>
        <v/>
      </c>
      <c r="AS35" s="411" t="str">
        <f>RIGHT(IF(H35&gt;=100000,ROUNDDOWN(H35/100000,0),""),1)</f>
        <v/>
      </c>
      <c r="AT35" s="218" t="str">
        <f>RIGHT(IF(H35&gt;=10000,ROUNDDOWN(H35/10000,0),""),1)</f>
        <v/>
      </c>
      <c r="AU35" s="410" t="str">
        <f>RIGHT(IF(H35&gt;=1000,ROUNDDOWN(H35/1000,0),""),1)</f>
        <v/>
      </c>
      <c r="AV35" s="411" t="str">
        <f>RIGHT(IF(H35&gt;=100,ROUNDDOWN(H35/100,0),""),1)</f>
        <v/>
      </c>
      <c r="AW35" s="218" t="str">
        <f>RIGHT(IF(H35&gt;=10,ROUNDDOWN(H35/10,0),""),1)</f>
        <v/>
      </c>
      <c r="AX35" s="228" t="str">
        <f>IF(H35&gt;0,RIGHT(H35,1),"")</f>
        <v/>
      </c>
      <c r="AY35" s="129"/>
      <c r="AZ35" s="128"/>
      <c r="BA35" s="237"/>
      <c r="BB35" s="238"/>
      <c r="BC35" s="241"/>
      <c r="BD35" s="242"/>
      <c r="BE35" s="59"/>
      <c r="BF35" s="59"/>
      <c r="BG35" s="60"/>
      <c r="BH35" s="52"/>
    </row>
    <row r="36" spans="1:60" ht="12.75" customHeight="1">
      <c r="B36" s="1"/>
      <c r="C36" s="27"/>
      <c r="D36" s="28"/>
      <c r="E36" s="29"/>
      <c r="F36" s="366"/>
      <c r="G36" s="366"/>
      <c r="H36" s="369"/>
      <c r="I36" s="370"/>
      <c r="J36" s="1"/>
      <c r="K36" s="1"/>
      <c r="L36" s="1"/>
      <c r="Q36" s="53"/>
      <c r="R36" s="201"/>
      <c r="S36" s="233"/>
      <c r="T36" s="233"/>
      <c r="U36" s="233"/>
      <c r="V36" s="233"/>
      <c r="W36" s="234"/>
      <c r="X36" s="236"/>
      <c r="Y36" s="219"/>
      <c r="Z36" s="412"/>
      <c r="AA36" s="413"/>
      <c r="AB36" s="219"/>
      <c r="AC36" s="412"/>
      <c r="AD36" s="413"/>
      <c r="AE36" s="219"/>
      <c r="AF36" s="223"/>
      <c r="AG36" s="225"/>
      <c r="AH36" s="226"/>
      <c r="AI36" s="420"/>
      <c r="AJ36" s="421"/>
      <c r="AK36" s="226"/>
      <c r="AL36" s="420"/>
      <c r="AM36" s="425"/>
      <c r="AN36" s="248"/>
      <c r="AO36" s="250"/>
      <c r="AP36" s="225"/>
      <c r="AQ36" s="226"/>
      <c r="AR36" s="420"/>
      <c r="AS36" s="421"/>
      <c r="AT36" s="226"/>
      <c r="AU36" s="420"/>
      <c r="AV36" s="421"/>
      <c r="AW36" s="226"/>
      <c r="AX36" s="229"/>
      <c r="AY36" s="118"/>
      <c r="AZ36" s="115"/>
      <c r="BA36" s="239"/>
      <c r="BB36" s="240"/>
      <c r="BC36" s="243"/>
      <c r="BD36" s="244"/>
      <c r="BE36" s="53"/>
      <c r="BF36" s="53"/>
      <c r="BG36" s="62"/>
      <c r="BH36" s="52"/>
    </row>
    <row r="37" spans="1:60" ht="12.75" customHeight="1">
      <c r="B37" s="1"/>
      <c r="C37" s="24"/>
      <c r="D37" s="25" t="s">
        <v>65</v>
      </c>
      <c r="E37" s="26"/>
      <c r="F37" s="373"/>
      <c r="G37" s="365"/>
      <c r="H37" s="367">
        <f>F37+G37</f>
        <v>0</v>
      </c>
      <c r="I37" s="368"/>
      <c r="J37" s="1"/>
      <c r="K37" s="1"/>
      <c r="L37" s="1"/>
      <c r="M37" s="30"/>
      <c r="N37" s="30"/>
      <c r="Q37" s="53"/>
      <c r="R37" s="153" t="s">
        <v>66</v>
      </c>
      <c r="S37" s="207" t="s">
        <v>67</v>
      </c>
      <c r="T37" s="207"/>
      <c r="U37" s="207"/>
      <c r="V37" s="207"/>
      <c r="W37" s="208"/>
      <c r="X37" s="131" t="str">
        <f>IF($F37&gt;=100000000,ROUNDDOWN($F37/100000000,0),"")</f>
        <v/>
      </c>
      <c r="Y37" s="125" t="str">
        <f>RIGHT(IF($F37&gt;=10000000,ROUNDDOWN($F37/10000000,0),""),1)</f>
        <v/>
      </c>
      <c r="Z37" s="414" t="str">
        <f>RIGHT(IF($F37&gt;=1000000,ROUNDDOWN($F37/1000000,0),""),1)</f>
        <v/>
      </c>
      <c r="AA37" s="415" t="str">
        <f>RIGHT(IF($F37&gt;=100000,ROUNDDOWN($F37/100000,0),""),1)</f>
        <v/>
      </c>
      <c r="AB37" s="125" t="str">
        <f>RIGHT(IF($F37&gt;=10000,ROUNDDOWN($F37/10000,0),""),1)</f>
        <v/>
      </c>
      <c r="AC37" s="414" t="str">
        <f>RIGHT(IF($F37&gt;=1000,ROUNDDOWN($F37/1000,0),""),1)</f>
        <v/>
      </c>
      <c r="AD37" s="415" t="str">
        <f>RIGHT(IF($F37&gt;=100,ROUNDDOWN($F37/100,0),""),1)</f>
        <v/>
      </c>
      <c r="AE37" s="125" t="str">
        <f>RIGHT(IF(F37&gt;=10,ROUNDDOWN(F37/10,0),""),1)</f>
        <v/>
      </c>
      <c r="AF37" s="183" t="str">
        <f>RIGHT(F37,1)</f>
        <v/>
      </c>
      <c r="AG37" s="196" t="str">
        <f>IF($G37&lt;0,"▲",IF($G37&gt;=100000000,ROUNDDOWN($G37/100000000,0),""))</f>
        <v/>
      </c>
      <c r="AH37" s="188" t="str">
        <f>RIGHT(IF(ABS(G37)&gt;=10000000,ROUNDDOWN(ABS(G37)/10000000,0),""),1)</f>
        <v/>
      </c>
      <c r="AI37" s="422" t="str">
        <f>RIGHT(IF(ABS(G37)&gt;=1000000,ROUNDDOWN(ABS(G37)/1000000,0),""),1)</f>
        <v/>
      </c>
      <c r="AJ37" s="423" t="str">
        <f>RIGHT(IF(ABS(G37)&gt;=100000,ROUNDDOWN(ABS(G37)/100000,0),""),1)</f>
        <v/>
      </c>
      <c r="AK37" s="188" t="str">
        <f>RIGHT(IF(ABS(G37)&gt;=10000,ROUNDDOWN(ABS(G37)/10000,0),""),1)</f>
        <v/>
      </c>
      <c r="AL37" s="422" t="str">
        <f>RIGHT(IF(ABS(G37)&gt;=1000,ROUNDDOWN(ABS(G37)/1000,0),""),1)</f>
        <v/>
      </c>
      <c r="AM37" s="426" t="str">
        <f>RIGHT(IF(ABS(G37)&gt;=100,ROUNDDOWN(ABS(G37)/100,0),""),1)</f>
        <v/>
      </c>
      <c r="AN37" s="194" t="str">
        <f>RIGHT(IF(ABS(G37)&gt;=10,ROUNDDOWN(ABS(G37)/10,0),""),1)</f>
        <v/>
      </c>
      <c r="AO37" s="195" t="str">
        <f>RIGHT(G37,1)</f>
        <v/>
      </c>
      <c r="AP37" s="196" t="str">
        <f>IF(H37&gt;=100000000,ROUNDDOWN(H37/100000000,0),"")</f>
        <v/>
      </c>
      <c r="AQ37" s="188" t="str">
        <f>RIGHT(IF(H37&gt;=10000000,ROUNDDOWN(H37/10000000,0),""),1)</f>
        <v/>
      </c>
      <c r="AR37" s="422" t="str">
        <f>RIGHT(IF(H37&gt;=1000000,ROUNDDOWN(H37/1000000,0),""),1)</f>
        <v/>
      </c>
      <c r="AS37" s="423" t="str">
        <f>RIGHT(IF(H37&gt;=100000,ROUNDDOWN(H37/100000,0),""),1)</f>
        <v/>
      </c>
      <c r="AT37" s="188" t="str">
        <f>RIGHT(IF(H37&gt;=10000,ROUNDDOWN(H37/10000,0),""),1)</f>
        <v/>
      </c>
      <c r="AU37" s="422" t="str">
        <f>RIGHT(IF(H37&gt;=1000,ROUNDDOWN(H37/1000,0),""),1)</f>
        <v/>
      </c>
      <c r="AV37" s="423" t="str">
        <f>RIGHT(IF(H37&gt;=100,ROUNDDOWN(H37/100,0),""),1)</f>
        <v/>
      </c>
      <c r="AW37" s="188" t="str">
        <f>RIGHT(IF(H37&gt;=10,ROUNDDOWN(H37/10,0),""),1)</f>
        <v/>
      </c>
      <c r="AX37" s="189" t="str">
        <f>IF(H37&gt;0,RIGHT(H37,1),"")</f>
        <v/>
      </c>
      <c r="AY37" s="116"/>
      <c r="AZ37" s="113"/>
      <c r="BA37" s="112"/>
      <c r="BB37" s="113"/>
      <c r="BC37" s="116"/>
      <c r="BD37" s="117"/>
      <c r="BE37" s="53"/>
      <c r="BF37" s="53"/>
      <c r="BG37" s="62"/>
      <c r="BH37" s="52"/>
    </row>
    <row r="38" spans="1:60" ht="12.75" customHeight="1">
      <c r="B38" s="1"/>
      <c r="C38" s="27"/>
      <c r="D38" s="7"/>
      <c r="E38" s="29"/>
      <c r="F38" s="374"/>
      <c r="G38" s="366"/>
      <c r="H38" s="369"/>
      <c r="I38" s="370"/>
      <c r="J38" s="1"/>
      <c r="K38" s="1"/>
      <c r="L38" s="1"/>
      <c r="M38" s="30"/>
      <c r="Q38" s="53"/>
      <c r="R38" s="153"/>
      <c r="S38" s="207"/>
      <c r="T38" s="207"/>
      <c r="U38" s="207"/>
      <c r="V38" s="207"/>
      <c r="W38" s="208"/>
      <c r="X38" s="197"/>
      <c r="Y38" s="198"/>
      <c r="Z38" s="416"/>
      <c r="AA38" s="417"/>
      <c r="AB38" s="198"/>
      <c r="AC38" s="416"/>
      <c r="AD38" s="417"/>
      <c r="AE38" s="198"/>
      <c r="AF38" s="206"/>
      <c r="AG38" s="196"/>
      <c r="AH38" s="188"/>
      <c r="AI38" s="422"/>
      <c r="AJ38" s="423"/>
      <c r="AK38" s="188"/>
      <c r="AL38" s="422"/>
      <c r="AM38" s="426"/>
      <c r="AN38" s="194"/>
      <c r="AO38" s="195"/>
      <c r="AP38" s="196"/>
      <c r="AQ38" s="188"/>
      <c r="AR38" s="422"/>
      <c r="AS38" s="423"/>
      <c r="AT38" s="188"/>
      <c r="AU38" s="422"/>
      <c r="AV38" s="423"/>
      <c r="AW38" s="188"/>
      <c r="AX38" s="189"/>
      <c r="AY38" s="116"/>
      <c r="AZ38" s="113"/>
      <c r="BA38" s="112"/>
      <c r="BB38" s="113"/>
      <c r="BC38" s="116"/>
      <c r="BD38" s="117"/>
      <c r="BE38" s="53"/>
      <c r="BF38" s="53"/>
      <c r="BG38" s="62"/>
      <c r="BH38" s="52"/>
    </row>
    <row r="39" spans="1:60" ht="12.75" customHeight="1">
      <c r="B39" s="1"/>
      <c r="C39" s="24"/>
      <c r="D39" s="25" t="s">
        <v>68</v>
      </c>
      <c r="E39" s="26"/>
      <c r="F39" s="373"/>
      <c r="G39" s="365"/>
      <c r="H39" s="367">
        <f>F39+G39</f>
        <v>0</v>
      </c>
      <c r="I39" s="368"/>
      <c r="J39" s="1"/>
      <c r="K39" s="1"/>
      <c r="L39" s="1"/>
      <c r="M39" s="31"/>
      <c r="Q39" s="53"/>
      <c r="R39" s="120" t="s">
        <v>69</v>
      </c>
      <c r="S39" s="202" t="s">
        <v>70</v>
      </c>
      <c r="T39" s="202"/>
      <c r="U39" s="202"/>
      <c r="V39" s="202"/>
      <c r="W39" s="203"/>
      <c r="X39" s="131" t="str">
        <f>IF($F39&gt;=100000000,ROUNDDOWN($F39/100000000,0),"")</f>
        <v/>
      </c>
      <c r="Y39" s="125" t="str">
        <f>RIGHT(IF($F39&gt;=10000000,ROUNDDOWN($F39/10000000,0),""),1)</f>
        <v/>
      </c>
      <c r="Z39" s="414" t="str">
        <f>RIGHT(IF($F39&gt;=1000000,ROUNDDOWN($F39/1000000,0),""),1)</f>
        <v/>
      </c>
      <c r="AA39" s="415" t="str">
        <f>RIGHT(IF($F39&gt;=100000,ROUNDDOWN($F39/100000,0),""),1)</f>
        <v/>
      </c>
      <c r="AB39" s="125" t="str">
        <f>RIGHT(IF($F39&gt;=10000,ROUNDDOWN($F39/10000,0),""),1)</f>
        <v/>
      </c>
      <c r="AC39" s="414" t="str">
        <f>RIGHT(IF($F39&gt;=1000,ROUNDDOWN($F39/1000,0),""),1)</f>
        <v/>
      </c>
      <c r="AD39" s="415" t="str">
        <f>RIGHT(IF($F39&gt;=100,ROUNDDOWN($F39/100,0),""),1)</f>
        <v/>
      </c>
      <c r="AE39" s="125" t="str">
        <f>RIGHT(IF(F39&gt;=10,ROUNDDOWN(F39/10,0),""),1)</f>
        <v/>
      </c>
      <c r="AF39" s="183" t="str">
        <f>RIGHT(F39,1)</f>
        <v/>
      </c>
      <c r="AG39" s="196" t="str">
        <f>IF($G39&lt;0,"▲",IF($G39&gt;=100000000,ROUNDDOWN($G39/100000000,0),""))</f>
        <v/>
      </c>
      <c r="AH39" s="188" t="str">
        <f>RIGHT(IF(ABS(G39)&gt;=10000000,ROUNDDOWN(ABS(G39)/10000000,0),""),1)</f>
        <v/>
      </c>
      <c r="AI39" s="422" t="str">
        <f>RIGHT(IF(ABS(G39)&gt;=1000000,ROUNDDOWN(ABS(G39)/1000000,0),""),1)</f>
        <v/>
      </c>
      <c r="AJ39" s="423" t="str">
        <f>RIGHT(IF(ABS(G39)&gt;=100000,ROUNDDOWN(ABS(G39)/100000,0),""),1)</f>
        <v/>
      </c>
      <c r="AK39" s="188" t="str">
        <f>RIGHT(IF(ABS(G39)&gt;=10000,ROUNDDOWN(ABS(G39)/10000,0),""),1)</f>
        <v/>
      </c>
      <c r="AL39" s="422" t="str">
        <f>RIGHT(IF(ABS(G39)&gt;=1000,ROUNDDOWN(ABS(G39)/1000,0),""),1)</f>
        <v/>
      </c>
      <c r="AM39" s="426" t="str">
        <f>RIGHT(IF(ABS(G39)&gt;=100,ROUNDDOWN(ABS(G39)/100,0),""),1)</f>
        <v/>
      </c>
      <c r="AN39" s="194" t="str">
        <f>RIGHT(IF(ABS(G39)&gt;=10,ROUNDDOWN(ABS(G39)/10,0),""),1)</f>
        <v/>
      </c>
      <c r="AO39" s="195" t="str">
        <f>RIGHT(G39,1)</f>
        <v/>
      </c>
      <c r="AP39" s="196" t="str">
        <f>IF(H39&gt;=100000000,ROUNDDOWN(H39/100000000,0),"")</f>
        <v/>
      </c>
      <c r="AQ39" s="188" t="str">
        <f>RIGHT(IF(H39&gt;=10000000,ROUNDDOWN(H39/10000000,0),""),1)</f>
        <v/>
      </c>
      <c r="AR39" s="422" t="str">
        <f>RIGHT(IF(H39&gt;=1000000,ROUNDDOWN(H39/1000000,0),""),1)</f>
        <v/>
      </c>
      <c r="AS39" s="423" t="str">
        <f>RIGHT(IF(H39&gt;=100000,ROUNDDOWN(H39/100000,0),""),1)</f>
        <v/>
      </c>
      <c r="AT39" s="188" t="str">
        <f>RIGHT(IF(H39&gt;=10000,ROUNDDOWN(H39/10000,0),""),1)</f>
        <v/>
      </c>
      <c r="AU39" s="422" t="str">
        <f>RIGHT(IF(H39&gt;=1000,ROUNDDOWN(H39/1000,0),""),1)</f>
        <v/>
      </c>
      <c r="AV39" s="423" t="str">
        <f>RIGHT(IF(H39&gt;=100,ROUNDDOWN(H39/100,0),""),1)</f>
        <v/>
      </c>
      <c r="AW39" s="188" t="str">
        <f>RIGHT(IF(H39&gt;=10,ROUNDDOWN(H39/10,0),""),1)</f>
        <v/>
      </c>
      <c r="AX39" s="189" t="str">
        <f>IF(H39&gt;0,RIGHT(H39,1),"")</f>
        <v/>
      </c>
      <c r="AY39" s="129"/>
      <c r="AZ39" s="128"/>
      <c r="BA39" s="127"/>
      <c r="BB39" s="128"/>
      <c r="BC39" s="129"/>
      <c r="BD39" s="130"/>
      <c r="BE39" s="53"/>
      <c r="BF39" s="53"/>
      <c r="BG39" s="62"/>
      <c r="BH39" s="52"/>
    </row>
    <row r="40" spans="1:60" ht="12.75" customHeight="1">
      <c r="B40" s="1"/>
      <c r="C40" s="27"/>
      <c r="D40" s="7"/>
      <c r="E40" s="29"/>
      <c r="F40" s="374"/>
      <c r="G40" s="366"/>
      <c r="H40" s="369"/>
      <c r="I40" s="370"/>
      <c r="J40" s="1"/>
      <c r="K40" s="1"/>
      <c r="L40" s="1"/>
      <c r="Q40" s="53"/>
      <c r="R40" s="201"/>
      <c r="S40" s="204"/>
      <c r="T40" s="204"/>
      <c r="U40" s="204"/>
      <c r="V40" s="204"/>
      <c r="W40" s="205"/>
      <c r="X40" s="197"/>
      <c r="Y40" s="198"/>
      <c r="Z40" s="416"/>
      <c r="AA40" s="417"/>
      <c r="AB40" s="198"/>
      <c r="AC40" s="416"/>
      <c r="AD40" s="417"/>
      <c r="AE40" s="198"/>
      <c r="AF40" s="206"/>
      <c r="AG40" s="196"/>
      <c r="AH40" s="188"/>
      <c r="AI40" s="422"/>
      <c r="AJ40" s="423"/>
      <c r="AK40" s="188"/>
      <c r="AL40" s="422"/>
      <c r="AM40" s="426"/>
      <c r="AN40" s="194"/>
      <c r="AO40" s="195"/>
      <c r="AP40" s="196"/>
      <c r="AQ40" s="188"/>
      <c r="AR40" s="422"/>
      <c r="AS40" s="423"/>
      <c r="AT40" s="188"/>
      <c r="AU40" s="422"/>
      <c r="AV40" s="423"/>
      <c r="AW40" s="188"/>
      <c r="AX40" s="189"/>
      <c r="AY40" s="118"/>
      <c r="AZ40" s="115"/>
      <c r="BA40" s="114"/>
      <c r="BB40" s="115"/>
      <c r="BC40" s="118"/>
      <c r="BD40" s="119"/>
      <c r="BE40" s="53"/>
      <c r="BF40" s="53"/>
      <c r="BG40" s="62"/>
      <c r="BH40" s="52"/>
    </row>
    <row r="41" spans="1:60" ht="12.75" customHeight="1">
      <c r="B41" s="1"/>
      <c r="C41" s="24"/>
      <c r="D41" s="25" t="s">
        <v>71</v>
      </c>
      <c r="E41" s="26"/>
      <c r="F41" s="365"/>
      <c r="G41" s="365"/>
      <c r="H41" s="367">
        <f>F41+G41</f>
        <v>0</v>
      </c>
      <c r="I41" s="368"/>
      <c r="J41" s="1"/>
      <c r="K41" s="1"/>
      <c r="L41" s="1"/>
      <c r="Q41" s="53"/>
      <c r="R41" s="153" t="s">
        <v>72</v>
      </c>
      <c r="S41" s="184" t="s">
        <v>73</v>
      </c>
      <c r="T41" s="184"/>
      <c r="U41" s="184"/>
      <c r="V41" s="184"/>
      <c r="W41" s="185"/>
      <c r="X41" s="131" t="str">
        <f>IF($F41&gt;=100000000,ROUNDDOWN($F41/100000000,0),"")</f>
        <v/>
      </c>
      <c r="Y41" s="125" t="str">
        <f>RIGHT(IF($F41&gt;=10000000,ROUNDDOWN($F41/10000000,0),""),1)</f>
        <v/>
      </c>
      <c r="Z41" s="414" t="str">
        <f>RIGHT(IF($F41&gt;=1000000,ROUNDDOWN($F41/1000000,0),""),1)</f>
        <v/>
      </c>
      <c r="AA41" s="415" t="str">
        <f>RIGHT(IF($F41&gt;=100000,ROUNDDOWN($F41/100000,0),""),1)</f>
        <v/>
      </c>
      <c r="AB41" s="125" t="str">
        <f>RIGHT(IF($F41&gt;=10000,ROUNDDOWN($F41/10000,0),""),1)</f>
        <v/>
      </c>
      <c r="AC41" s="414" t="str">
        <f>RIGHT(IF($F41&gt;=1000,ROUNDDOWN($F41/1000,0),""),1)</f>
        <v/>
      </c>
      <c r="AD41" s="415" t="str">
        <f>RIGHT(IF($F41&gt;=100,ROUNDDOWN($F41/100,0),""),1)</f>
        <v/>
      </c>
      <c r="AE41" s="125" t="str">
        <f>RIGHT(IF(F41&gt;=10,ROUNDDOWN(F41/10,0),""),1)</f>
        <v/>
      </c>
      <c r="AF41" s="183" t="str">
        <f>RIGHT(F41,1)</f>
        <v/>
      </c>
      <c r="AG41" s="196" t="str">
        <f>IF($G41&lt;0,"▲",IF($G41&gt;=100000000,ROUNDDOWN($G41/100000000,0),""))</f>
        <v/>
      </c>
      <c r="AH41" s="188" t="str">
        <f>RIGHT(IF(ABS(G41)&gt;=10000000,ROUNDDOWN(ABS(G41)/10000000,0),""),1)</f>
        <v/>
      </c>
      <c r="AI41" s="422" t="str">
        <f>RIGHT(IF(ABS(G41)&gt;=1000000,ROUNDDOWN(ABS(G41)/1000000,0),""),1)</f>
        <v/>
      </c>
      <c r="AJ41" s="423" t="str">
        <f>RIGHT(IF(ABS(G41)&gt;=100000,ROUNDDOWN(ABS(G41)/100000,0),""),1)</f>
        <v/>
      </c>
      <c r="AK41" s="188" t="str">
        <f>RIGHT(IF(ABS(G41)&gt;=10000,ROUNDDOWN(ABS(G41)/10000,0),""),1)</f>
        <v/>
      </c>
      <c r="AL41" s="422" t="str">
        <f>RIGHT(IF(ABS(G41)&gt;=1000,ROUNDDOWN(ABS(G41)/1000,0),""),1)</f>
        <v/>
      </c>
      <c r="AM41" s="426" t="str">
        <f>RIGHT(IF(ABS(G41)&gt;=100,ROUNDDOWN(ABS(G41)/100,0),""),1)</f>
        <v/>
      </c>
      <c r="AN41" s="194" t="str">
        <f>RIGHT(IF(ABS(G41)&gt;=10,ROUNDDOWN(ABS(G41)/10,0),""),1)</f>
        <v/>
      </c>
      <c r="AO41" s="195" t="str">
        <f>RIGHT(G41,1)</f>
        <v/>
      </c>
      <c r="AP41" s="196" t="str">
        <f>IF(H41&gt;=100000000,ROUNDDOWN(H41/100000000,0),"")</f>
        <v/>
      </c>
      <c r="AQ41" s="188" t="str">
        <f>RIGHT(IF(H41&gt;=10000000,ROUNDDOWN(H41/10000000,0),""),1)</f>
        <v/>
      </c>
      <c r="AR41" s="422" t="str">
        <f>RIGHT(IF(H41&gt;=1000000,ROUNDDOWN(H41/1000000,0),""),1)</f>
        <v/>
      </c>
      <c r="AS41" s="423" t="str">
        <f>RIGHT(IF(H41&gt;=100000,ROUNDDOWN(H41/100000,0),""),1)</f>
        <v/>
      </c>
      <c r="AT41" s="188" t="str">
        <f>RIGHT(IF(H41&gt;=10000,ROUNDDOWN(H41/10000,0),""),1)</f>
        <v/>
      </c>
      <c r="AU41" s="422" t="str">
        <f>RIGHT(IF(H41&gt;=1000,ROUNDDOWN(H41/1000,0),""),1)</f>
        <v/>
      </c>
      <c r="AV41" s="423" t="str">
        <f>RIGHT(IF(H41&gt;=100,ROUNDDOWN(H41/100,0),""),1)</f>
        <v/>
      </c>
      <c r="AW41" s="188" t="str">
        <f>RIGHT(IF(H41&gt;=10,ROUNDDOWN(H41/10,0),""),1)</f>
        <v/>
      </c>
      <c r="AX41" s="189" t="str">
        <f>IF(H41&gt;0,RIGHT(H41,1),"")</f>
        <v/>
      </c>
      <c r="AY41" s="116"/>
      <c r="AZ41" s="113"/>
      <c r="BA41" s="112"/>
      <c r="BB41" s="113"/>
      <c r="BC41" s="116"/>
      <c r="BD41" s="117"/>
      <c r="BE41" s="98" t="s">
        <v>74</v>
      </c>
      <c r="BF41" s="98"/>
      <c r="BG41" s="190"/>
      <c r="BH41" s="52"/>
    </row>
    <row r="42" spans="1:60" ht="12.75" customHeight="1">
      <c r="B42" s="1"/>
      <c r="C42" s="32" t="s">
        <v>75</v>
      </c>
      <c r="D42" s="33"/>
      <c r="E42" s="34" t="s">
        <v>76</v>
      </c>
      <c r="F42" s="366"/>
      <c r="G42" s="366"/>
      <c r="H42" s="369"/>
      <c r="I42" s="370"/>
      <c r="J42" s="1"/>
      <c r="K42" s="1"/>
      <c r="L42" s="1"/>
      <c r="Q42" s="53"/>
      <c r="R42" s="153"/>
      <c r="S42" s="191">
        <f>D42</f>
        <v>0</v>
      </c>
      <c r="T42" s="191"/>
      <c r="U42" s="191"/>
      <c r="V42" s="191"/>
      <c r="W42" s="192"/>
      <c r="X42" s="197"/>
      <c r="Y42" s="198"/>
      <c r="Z42" s="416"/>
      <c r="AA42" s="417"/>
      <c r="AB42" s="198"/>
      <c r="AC42" s="416"/>
      <c r="AD42" s="417"/>
      <c r="AE42" s="198"/>
      <c r="AF42" s="206"/>
      <c r="AG42" s="196"/>
      <c r="AH42" s="188"/>
      <c r="AI42" s="422"/>
      <c r="AJ42" s="423"/>
      <c r="AK42" s="188"/>
      <c r="AL42" s="422"/>
      <c r="AM42" s="426"/>
      <c r="AN42" s="194"/>
      <c r="AO42" s="195"/>
      <c r="AP42" s="196"/>
      <c r="AQ42" s="188"/>
      <c r="AR42" s="422"/>
      <c r="AS42" s="423"/>
      <c r="AT42" s="188"/>
      <c r="AU42" s="422"/>
      <c r="AV42" s="423"/>
      <c r="AW42" s="188"/>
      <c r="AX42" s="189"/>
      <c r="AY42" s="116"/>
      <c r="AZ42" s="113"/>
      <c r="BA42" s="112"/>
      <c r="BB42" s="113"/>
      <c r="BC42" s="116"/>
      <c r="BD42" s="117"/>
      <c r="BE42" s="73" t="s">
        <v>77</v>
      </c>
      <c r="BF42" s="53"/>
      <c r="BG42" s="83" t="s">
        <v>76</v>
      </c>
      <c r="BH42" s="52"/>
    </row>
    <row r="43" spans="1:60" ht="13.5" customHeight="1">
      <c r="B43" s="1"/>
      <c r="C43" s="18"/>
      <c r="D43" s="35" t="s">
        <v>126</v>
      </c>
      <c r="E43" s="19"/>
      <c r="F43" s="375">
        <f>F37-F39+F41</f>
        <v>0</v>
      </c>
      <c r="G43" s="375">
        <f>G37-G39+G41</f>
        <v>0</v>
      </c>
      <c r="H43" s="367">
        <f>F43+G43</f>
        <v>0</v>
      </c>
      <c r="I43" s="368"/>
      <c r="J43" s="1"/>
      <c r="K43" s="1"/>
      <c r="L43" s="1"/>
      <c r="Q43" s="53"/>
      <c r="R43" s="120" t="s">
        <v>78</v>
      </c>
      <c r="S43" s="100" t="s">
        <v>127</v>
      </c>
      <c r="T43" s="100"/>
      <c r="U43" s="100"/>
      <c r="V43" s="100"/>
      <c r="W43" s="101"/>
      <c r="X43" s="131" t="str">
        <f>IF($F43&gt;=100000000,ROUNDDOWN($F43/100000000,0),"")</f>
        <v/>
      </c>
      <c r="Y43" s="125" t="str">
        <f>RIGHT(IF($F43&gt;=10000000,ROUNDDOWN($F43/10000000,0),""),1)</f>
        <v/>
      </c>
      <c r="Z43" s="414" t="str">
        <f>RIGHT(IF($F43&gt;=1000000,ROUNDDOWN($F43/1000000,0),""),1)</f>
        <v/>
      </c>
      <c r="AA43" s="415" t="str">
        <f>RIGHT(IF($F43&gt;=100000,ROUNDDOWN($F43/100000,0),""),1)</f>
        <v/>
      </c>
      <c r="AB43" s="177" t="str">
        <f>RIGHT(IF($F43&gt;=10000,ROUNDDOWN($F43/10000,0),""),1)</f>
        <v/>
      </c>
      <c r="AC43" s="414" t="str">
        <f>RIGHT(IF($F43&gt;=1000,ROUNDDOWN($F43/1000,0),""),1)</f>
        <v/>
      </c>
      <c r="AD43" s="415" t="str">
        <f>RIGHT(IF($F43&gt;=100,ROUNDDOWN($F43/100,0),""),1)</f>
        <v/>
      </c>
      <c r="AE43" s="125" t="str">
        <f>RIGHT(IF(F43&gt;=10,ROUNDDOWN(F43/10,0),""),1)</f>
        <v/>
      </c>
      <c r="AF43" s="183" t="str">
        <f>IF(F43&gt;0,RIGHT(F43,1),"")</f>
        <v/>
      </c>
      <c r="AG43" s="131" t="str">
        <f>IF($G43&lt;0,"▲",IF($G43&gt;=100000000,ROUNDDOWN($G43/100000000,0),""))</f>
        <v/>
      </c>
      <c r="AH43" s="125" t="str">
        <f>RIGHT(IF(ABS(G43)&gt;=10000000,ROUNDDOWN(ABS(G43)/10000000,0),""),1)</f>
        <v/>
      </c>
      <c r="AI43" s="414" t="str">
        <f>RIGHT(IF(ABS(G43)&gt;=1000000,ROUNDDOWN(ABS(G43)/1000000,0),""),1)</f>
        <v/>
      </c>
      <c r="AJ43" s="415" t="str">
        <f>RIGHT(IF(ABS(G43)&gt;=100000,ROUNDDOWN(ABS(G43)/100000,0),""),1)</f>
        <v/>
      </c>
      <c r="AK43" s="125" t="str">
        <f>RIGHT(IF(ABS(G43)&gt;=10000,ROUNDDOWN(ABS(G43)/10000,0),""),1)</f>
        <v/>
      </c>
      <c r="AL43" s="414" t="str">
        <f>RIGHT(IF(ABS(G43)&gt;=1000,ROUNDDOWN(ABS(G43)/1000,0),""),1)</f>
        <v/>
      </c>
      <c r="AM43" s="427" t="str">
        <f>RIGHT(IF(ABS(G43)&gt;=100,ROUNDDOWN(ABS(G43)/100,0),""),1)</f>
        <v/>
      </c>
      <c r="AN43" s="179" t="str">
        <f>RIGHT(IF(ABS(G43)&gt;=10,ROUNDDOWN(ABS(G43)/10,0),""),1)</f>
        <v/>
      </c>
      <c r="AO43" s="181" t="str">
        <f>IF(ABS(G43)&gt;0,RIGHT(ABS(G43),1),"")</f>
        <v/>
      </c>
      <c r="AP43" s="131" t="str">
        <f>IF(H43&gt;=100000000,ROUNDDOWN(H43/100000000,0),"")</f>
        <v/>
      </c>
      <c r="AQ43" s="125" t="str">
        <f>RIGHT(IF(H43&gt;=10000000,ROUNDDOWN(H43/10000000,0),""),1)</f>
        <v/>
      </c>
      <c r="AR43" s="414" t="str">
        <f>RIGHT(IF(H43&gt;=1000000,ROUNDDOWN(H43/1000000,0),""),1)</f>
        <v/>
      </c>
      <c r="AS43" s="415" t="str">
        <f>RIGHT(IF(H43&gt;=100000,ROUNDDOWN(H43/100000,0),""),1)</f>
        <v/>
      </c>
      <c r="AT43" s="125" t="str">
        <f>RIGHT(IF(H43&gt;=10000,ROUNDDOWN(H43/10000,0),""),1)</f>
        <v/>
      </c>
      <c r="AU43" s="414" t="str">
        <f>RIGHT(IF(H43&gt;=1000,ROUNDDOWN(H43/1000,0),""),1)</f>
        <v/>
      </c>
      <c r="AV43" s="415" t="str">
        <f>RIGHT(IF(H43&gt;=100,ROUNDDOWN(H43/100,0),""),1)</f>
        <v/>
      </c>
      <c r="AW43" s="125" t="str">
        <f>RIGHT(IF(H43&gt;=10,ROUNDDOWN(H43/10,0),""),1)</f>
        <v/>
      </c>
      <c r="AX43" s="126" t="str">
        <f>IF(H43&gt;0,RIGHT(H43,1),"")</f>
        <v/>
      </c>
      <c r="AY43" s="129"/>
      <c r="AZ43" s="128"/>
      <c r="BA43" s="127"/>
      <c r="BB43" s="128"/>
      <c r="BC43" s="129"/>
      <c r="BD43" s="130"/>
      <c r="BE43" s="53"/>
      <c r="BF43" s="53"/>
      <c r="BG43" s="62"/>
      <c r="BH43" s="52"/>
    </row>
    <row r="44" spans="1:60" ht="14.25" customHeight="1">
      <c r="B44" s="1"/>
      <c r="C44" s="22"/>
      <c r="D44" s="36" t="s">
        <v>79</v>
      </c>
      <c r="E44" s="37"/>
      <c r="F44" s="376"/>
      <c r="G44" s="376"/>
      <c r="H44" s="369"/>
      <c r="I44" s="370"/>
      <c r="J44" s="1"/>
      <c r="K44" s="1"/>
      <c r="L44" s="1"/>
      <c r="Q44" s="53"/>
      <c r="R44" s="121"/>
      <c r="S44" s="102"/>
      <c r="T44" s="102"/>
      <c r="U44" s="102"/>
      <c r="V44" s="102"/>
      <c r="W44" s="103"/>
      <c r="X44" s="132"/>
      <c r="Y44" s="109"/>
      <c r="Z44" s="418"/>
      <c r="AA44" s="419"/>
      <c r="AB44" s="109"/>
      <c r="AC44" s="418"/>
      <c r="AD44" s="419"/>
      <c r="AE44" s="109"/>
      <c r="AF44" s="174"/>
      <c r="AG44" s="132"/>
      <c r="AH44" s="109"/>
      <c r="AI44" s="418"/>
      <c r="AJ44" s="419"/>
      <c r="AK44" s="109"/>
      <c r="AL44" s="418"/>
      <c r="AM44" s="428"/>
      <c r="AN44" s="180"/>
      <c r="AO44" s="182"/>
      <c r="AP44" s="132"/>
      <c r="AQ44" s="109"/>
      <c r="AR44" s="418"/>
      <c r="AS44" s="419"/>
      <c r="AT44" s="109"/>
      <c r="AU44" s="418"/>
      <c r="AV44" s="419"/>
      <c r="AW44" s="109"/>
      <c r="AX44" s="111"/>
      <c r="AY44" s="118"/>
      <c r="AZ44" s="115"/>
      <c r="BA44" s="114"/>
      <c r="BB44" s="115"/>
      <c r="BC44" s="118"/>
      <c r="BD44" s="119"/>
      <c r="BE44" s="75"/>
      <c r="BF44" s="75"/>
      <c r="BG44" s="76"/>
      <c r="BH44" s="52"/>
    </row>
    <row r="45" spans="1:60" ht="24" customHeight="1">
      <c r="A45" s="38">
        <f>IF(F37+F41&gt;F35,1,2)</f>
        <v>2</v>
      </c>
      <c r="B45" s="1"/>
      <c r="C45" s="15"/>
      <c r="D45" s="39"/>
      <c r="E45" s="1"/>
      <c r="F45" s="91" t="str">
        <f>IF(F35=0,"",CHOOSE(A45,"契約金額を超えています。",""))</f>
        <v/>
      </c>
      <c r="G45" s="91" t="str">
        <f>IF(G35=0,"",CHOOSE(A46,"変更契約金額を超えています。","","請求残高が正しくありません。"))</f>
        <v/>
      </c>
      <c r="H45" s="1"/>
      <c r="I45" s="90" t="str">
        <f>IF(H35=0,"",CHOOSE(A47,"契約金額を超えています。",""))</f>
        <v/>
      </c>
      <c r="J45" s="1"/>
      <c r="K45" s="1"/>
      <c r="L45" s="1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162"/>
      <c r="AZ45" s="161"/>
      <c r="BA45" s="160"/>
      <c r="BB45" s="161"/>
      <c r="BC45" s="152"/>
      <c r="BD45" s="162"/>
      <c r="BE45" s="163" t="s">
        <v>80</v>
      </c>
      <c r="BF45" s="164"/>
      <c r="BG45" s="164"/>
      <c r="BH45" s="52"/>
    </row>
    <row r="46" spans="1:60" ht="12.95" customHeight="1">
      <c r="A46" s="38">
        <f>IF(G35&gt;=0,IF(G37+G41&gt;G35,1,2),IF(G37+G41&lt;=G35,2,3))</f>
        <v>2</v>
      </c>
      <c r="B46" s="1"/>
      <c r="C46" s="24"/>
      <c r="D46" s="25" t="s">
        <v>81</v>
      </c>
      <c r="E46" s="26"/>
      <c r="F46" s="375">
        <f>F35-F39-F43</f>
        <v>0</v>
      </c>
      <c r="G46" s="375">
        <f>G35-G39-G43</f>
        <v>0</v>
      </c>
      <c r="H46" s="367">
        <f>F46+G46</f>
        <v>0</v>
      </c>
      <c r="I46" s="368"/>
      <c r="J46" s="1"/>
      <c r="K46" s="1"/>
      <c r="L46" s="1"/>
      <c r="Q46" s="53"/>
      <c r="R46" s="165" t="s">
        <v>82</v>
      </c>
      <c r="S46" s="166" t="s">
        <v>83</v>
      </c>
      <c r="T46" s="166"/>
      <c r="U46" s="166"/>
      <c r="V46" s="166"/>
      <c r="W46" s="167"/>
      <c r="X46" s="172" t="str">
        <f>IF($F46&gt;=100000000,ROUNDDOWN($F46/100000000,0),"")</f>
        <v/>
      </c>
      <c r="Y46" s="108" t="str">
        <f>RIGHT(IF($F46&gt;=10000000,ROUNDDOWN($F46/10000000,0),""),1)</f>
        <v/>
      </c>
      <c r="Z46" s="429" t="str">
        <f>RIGHT(IF($F46&gt;=1000000,ROUNDDOWN($F46/1000000,0),""),1)</f>
        <v/>
      </c>
      <c r="AA46" s="430" t="str">
        <f>RIGHT(IF($F46&gt;=100000,ROUNDDOWN($F46/100000,0),""),1)</f>
        <v/>
      </c>
      <c r="AB46" s="108" t="str">
        <f>RIGHT(IF($F46&gt;=10000,ROUNDDOWN($F46/10000,0),""),1)</f>
        <v/>
      </c>
      <c r="AC46" s="429" t="str">
        <f>RIGHT(IF($F46&gt;=1000,ROUNDDOWN($F46/1000,0),""),1)</f>
        <v/>
      </c>
      <c r="AD46" s="430" t="str">
        <f>RIGHT(IF($F46&gt;=100,ROUNDDOWN($F46/100,0),""),1)</f>
        <v/>
      </c>
      <c r="AE46" s="108" t="str">
        <f>RIGHT(IF(F46&gt;=10,ROUNDDOWN(F46/10,0),""),1)</f>
        <v/>
      </c>
      <c r="AF46" s="173" t="str">
        <f>IF(F46&gt;0,RIGHT(F46,1),"")</f>
        <v/>
      </c>
      <c r="AG46" s="172" t="str">
        <f>IF($G46&lt;0,"▲",IF($G46&gt;=100000000,ROUNDDOWN($G46/100000000,0),""))</f>
        <v/>
      </c>
      <c r="AH46" s="108" t="str">
        <f>RIGHT(IF(ABS(G46)&gt;=10000000,ROUNDDOWN(ABS(G46)/10000000,0),""),1)</f>
        <v/>
      </c>
      <c r="AI46" s="429" t="str">
        <f>RIGHT(IF(ABS(G46)&gt;=1000000,ROUNDDOWN(ABS(G46)/1000000,0),""),1)</f>
        <v/>
      </c>
      <c r="AJ46" s="430" t="str">
        <f>RIGHT(IF(ABS(G46)&gt;=100000,ROUNDDOWN(ABS(G46)/100000,0),""),1)</f>
        <v/>
      </c>
      <c r="AK46" s="108" t="str">
        <f>RIGHT(IF(ABS(G46)&gt;=10000,ROUNDDOWN(ABS(G46)/10000,0),""),1)</f>
        <v/>
      </c>
      <c r="AL46" s="429" t="str">
        <f>RIGHT(IF(ABS(G46)&gt;=1000,ROUNDDOWN(ABS(G46)/1000,0),""),1)</f>
        <v/>
      </c>
      <c r="AM46" s="431" t="str">
        <f>RIGHT(IF(ABS(G46)&gt;=100,ROUNDDOWN(ABS(G46)/100,0),""),1)</f>
        <v/>
      </c>
      <c r="AN46" s="314" t="str">
        <f>RIGHT(IF(ABS(G46)&gt;=10,ROUNDDOWN(ABS(G46)/10,0),""),1)</f>
        <v/>
      </c>
      <c r="AO46" s="315" t="str">
        <f>IF(ABS(G46)&gt;0,RIGHT(ABS(G46),1),"")</f>
        <v/>
      </c>
      <c r="AP46" s="172" t="str">
        <f>IF(H46&gt;=100000000,ROUNDDOWN(H46/100000000,0),"")</f>
        <v/>
      </c>
      <c r="AQ46" s="108" t="str">
        <f>RIGHT(IF(H46&gt;=10000000,ROUNDDOWN(H46/10000000,0),""),1)</f>
        <v/>
      </c>
      <c r="AR46" s="429" t="str">
        <f>RIGHT(IF(H46&gt;=1000000,ROUNDDOWN(H46/1000000,0),""),1)</f>
        <v/>
      </c>
      <c r="AS46" s="430" t="str">
        <f>RIGHT(IF(H46&gt;=100000,ROUNDDOWN(H46/100000,0),""),1)</f>
        <v/>
      </c>
      <c r="AT46" s="108" t="str">
        <f>RIGHT(IF(H46&gt;=10000,ROUNDDOWN(H46/10000,0),""),1)</f>
        <v/>
      </c>
      <c r="AU46" s="429" t="str">
        <f>RIGHT(IF(H46&gt;=1000,ROUNDDOWN(H46/1000,0),""),1)</f>
        <v/>
      </c>
      <c r="AV46" s="430" t="str">
        <f>RIGHT(IF(H46&gt;=100,ROUNDDOWN(H46/100,0),""),1)</f>
        <v/>
      </c>
      <c r="AW46" s="108" t="str">
        <f>RIGHT(IF(H46&gt;=10,ROUNDDOWN(H46/10,0),""),1)</f>
        <v/>
      </c>
      <c r="AX46" s="110" t="str">
        <f>IF(H46&gt;0,RIGHT(H46,1),"")</f>
        <v/>
      </c>
      <c r="AY46" s="116"/>
      <c r="AZ46" s="113"/>
      <c r="BA46" s="112"/>
      <c r="BB46" s="113"/>
      <c r="BC46" s="116"/>
      <c r="BD46" s="117"/>
      <c r="BE46" s="129"/>
      <c r="BF46" s="129"/>
      <c r="BG46" s="130"/>
      <c r="BH46" s="52"/>
    </row>
    <row r="47" spans="1:60" ht="12.95" customHeight="1">
      <c r="A47" s="38">
        <f>IF(A45=2,IF(A46=1,1,2),1)</f>
        <v>2</v>
      </c>
      <c r="B47" s="1"/>
      <c r="C47" s="27"/>
      <c r="D47" s="7" t="s">
        <v>84</v>
      </c>
      <c r="E47" s="34"/>
      <c r="F47" s="376"/>
      <c r="G47" s="376"/>
      <c r="H47" s="369"/>
      <c r="I47" s="370"/>
      <c r="J47" s="1"/>
      <c r="K47" s="1"/>
      <c r="L47" s="1"/>
      <c r="Q47" s="53"/>
      <c r="R47" s="121"/>
      <c r="S47" s="169" t="s">
        <v>84</v>
      </c>
      <c r="T47" s="169"/>
      <c r="U47" s="170"/>
      <c r="V47" s="170"/>
      <c r="W47" s="171"/>
      <c r="X47" s="132"/>
      <c r="Y47" s="109"/>
      <c r="Z47" s="418"/>
      <c r="AA47" s="419"/>
      <c r="AB47" s="109"/>
      <c r="AC47" s="418"/>
      <c r="AD47" s="419"/>
      <c r="AE47" s="109"/>
      <c r="AF47" s="174"/>
      <c r="AG47" s="132"/>
      <c r="AH47" s="109"/>
      <c r="AI47" s="418"/>
      <c r="AJ47" s="419"/>
      <c r="AK47" s="109"/>
      <c r="AL47" s="418"/>
      <c r="AM47" s="428"/>
      <c r="AN47" s="180"/>
      <c r="AO47" s="182"/>
      <c r="AP47" s="132"/>
      <c r="AQ47" s="109"/>
      <c r="AR47" s="418"/>
      <c r="AS47" s="419"/>
      <c r="AT47" s="109"/>
      <c r="AU47" s="418"/>
      <c r="AV47" s="419"/>
      <c r="AW47" s="109"/>
      <c r="AX47" s="111"/>
      <c r="AY47" s="118"/>
      <c r="AZ47" s="115"/>
      <c r="BA47" s="114"/>
      <c r="BB47" s="115"/>
      <c r="BC47" s="118"/>
      <c r="BD47" s="119"/>
      <c r="BE47" s="118"/>
      <c r="BF47" s="118"/>
      <c r="BG47" s="119"/>
      <c r="BH47" s="52"/>
    </row>
    <row r="48" spans="1:60" ht="10.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2"/>
    </row>
    <row r="49" spans="2:60" ht="12.75" customHeight="1">
      <c r="B49" s="1"/>
      <c r="C49" s="24"/>
      <c r="D49" s="25" t="s">
        <v>122</v>
      </c>
      <c r="E49" s="26"/>
      <c r="F49" s="1" t="s">
        <v>85</v>
      </c>
      <c r="G49" s="1" t="s">
        <v>86</v>
      </c>
      <c r="H49" s="1"/>
      <c r="I49" s="1"/>
      <c r="J49" s="1"/>
      <c r="K49" s="1"/>
      <c r="L49" s="1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4"/>
      <c r="AG49" s="165" t="s">
        <v>87</v>
      </c>
      <c r="AH49" s="84"/>
      <c r="AI49" s="305" t="s">
        <v>123</v>
      </c>
      <c r="AJ49" s="306"/>
      <c r="AK49" s="306"/>
      <c r="AL49" s="306"/>
      <c r="AM49" s="306"/>
      <c r="AN49" s="306"/>
      <c r="AO49" s="307"/>
      <c r="AP49" s="309" t="str">
        <f>IF(H50&gt;=100000000,ROUNDDOWN(H50/100000000,0),"")</f>
        <v/>
      </c>
      <c r="AQ49" s="145" t="str">
        <f>RIGHT(IF(H50&gt;=10000000,ROUNDDOWN(H50/10000000,0),""),1)</f>
        <v/>
      </c>
      <c r="AR49" s="432" t="str">
        <f>RIGHT(IF(H50&gt;=1000000,ROUNDDOWN(H50/1000000,0),""),1)</f>
        <v/>
      </c>
      <c r="AS49" s="433" t="str">
        <f>RIGHT(IF(H50&gt;=100000,ROUNDDOWN(H50/100000,0),""),1)</f>
        <v/>
      </c>
      <c r="AT49" s="145" t="str">
        <f>RIGHT(IF(H50&gt;=10000,ROUNDDOWN(H50/10000,0),""),1)</f>
        <v/>
      </c>
      <c r="AU49" s="432" t="str">
        <f>RIGHT(IF(H50&gt;=1000,ROUNDDOWN(H50/1000,0),""),1)</f>
        <v/>
      </c>
      <c r="AV49" s="433" t="str">
        <f>RIGHT(IF(H50&gt;=100,ROUNDDOWN(H50/100,0),""),1)</f>
        <v/>
      </c>
      <c r="AW49" s="145" t="str">
        <f>RIGHT(IF(H50&gt;=10,ROUNDDOWN(H50/10,0),""),1)</f>
        <v/>
      </c>
      <c r="AX49" s="147" t="str">
        <f>IF(H50&gt;0,RIGHT(H50,1),"")</f>
        <v/>
      </c>
      <c r="AY49" s="299"/>
      <c r="AZ49" s="151"/>
      <c r="BA49" s="149"/>
      <c r="BB49" s="150"/>
      <c r="BC49" s="151"/>
      <c r="BD49" s="152"/>
      <c r="BE49" s="53"/>
      <c r="BF49" s="53"/>
      <c r="BG49" s="53"/>
      <c r="BH49" s="52"/>
    </row>
    <row r="50" spans="2:60" ht="12.75" customHeight="1">
      <c r="B50" s="1"/>
      <c r="C50" s="40" t="s">
        <v>88</v>
      </c>
      <c r="D50" s="41">
        <v>10</v>
      </c>
      <c r="E50" s="42"/>
      <c r="F50" s="340"/>
      <c r="G50" s="377">
        <f>ROUND(H43*D50/100,0)</f>
        <v>0</v>
      </c>
      <c r="H50" s="379">
        <f>IF(F50&gt;0,F50,G50)</f>
        <v>0</v>
      </c>
      <c r="I50" s="380"/>
      <c r="J50" s="1"/>
      <c r="K50" s="1"/>
      <c r="L50" s="1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4"/>
      <c r="AG50" s="304"/>
      <c r="AH50" s="99" t="s">
        <v>124</v>
      </c>
      <c r="AI50" s="99"/>
      <c r="AJ50" s="99"/>
      <c r="AK50" s="99"/>
      <c r="AL50" s="99"/>
      <c r="AM50" s="85">
        <f>D50</f>
        <v>10</v>
      </c>
      <c r="AN50" s="86" t="s">
        <v>125</v>
      </c>
      <c r="AO50" s="87"/>
      <c r="AP50" s="300"/>
      <c r="AQ50" s="146"/>
      <c r="AR50" s="434"/>
      <c r="AS50" s="435"/>
      <c r="AT50" s="146"/>
      <c r="AU50" s="434"/>
      <c r="AV50" s="435"/>
      <c r="AW50" s="146"/>
      <c r="AX50" s="148"/>
      <c r="AY50" s="299"/>
      <c r="AZ50" s="151"/>
      <c r="BA50" s="149"/>
      <c r="BB50" s="150"/>
      <c r="BC50" s="151"/>
      <c r="BD50" s="152"/>
      <c r="BE50" s="53"/>
      <c r="BF50" s="53"/>
      <c r="BG50" s="53"/>
      <c r="BH50" s="52"/>
    </row>
    <row r="51" spans="2:60" ht="12.75" customHeight="1">
      <c r="B51" s="1"/>
      <c r="C51" s="27"/>
      <c r="D51" s="7" t="s">
        <v>89</v>
      </c>
      <c r="E51" s="34"/>
      <c r="F51" s="343"/>
      <c r="G51" s="378"/>
      <c r="H51" s="381"/>
      <c r="I51" s="382"/>
      <c r="J51" s="1"/>
      <c r="K51" s="1"/>
      <c r="L51" s="1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4"/>
      <c r="AG51" s="153" t="s">
        <v>90</v>
      </c>
      <c r="AH51" s="54"/>
      <c r="AI51" s="154" t="s">
        <v>91</v>
      </c>
      <c r="AJ51" s="154"/>
      <c r="AK51" s="154"/>
      <c r="AL51" s="154"/>
      <c r="AM51" s="154"/>
      <c r="AN51" s="154"/>
      <c r="AO51" s="155"/>
      <c r="AP51" s="300" t="str">
        <f>IF(H52&gt;=100000000,ROUNDDOWN(H52/100000000,0),"")</f>
        <v/>
      </c>
      <c r="AQ51" s="146" t="str">
        <f>RIGHT(IF(H52&gt;=10000000,ROUNDDOWN(H52/10000000,0),""),1)</f>
        <v/>
      </c>
      <c r="AR51" s="434" t="str">
        <f>RIGHT(IF(H52&gt;=1000000,ROUNDDOWN(H52/1000000,0),""),1)</f>
        <v/>
      </c>
      <c r="AS51" s="435" t="str">
        <f>RIGHT(IF(H52&gt;=100000,ROUNDDOWN(H52/100000,0),""),1)</f>
        <v/>
      </c>
      <c r="AT51" s="146" t="str">
        <f>RIGHT(IF(H52&gt;=10000,ROUNDDOWN(H52/10000,0),""),1)</f>
        <v/>
      </c>
      <c r="AU51" s="434" t="str">
        <f>RIGHT(IF(H52&gt;=1000,ROUNDDOWN(H52/1000,0),""),1)</f>
        <v/>
      </c>
      <c r="AV51" s="435" t="str">
        <f>RIGHT(IF(H52&gt;=100,ROUNDDOWN(H52/100,0),""),1)</f>
        <v/>
      </c>
      <c r="AW51" s="146" t="str">
        <f>RIGHT(IF(H52&gt;=10,ROUNDDOWN(H52/10,0),""),1)</f>
        <v/>
      </c>
      <c r="AX51" s="148" t="str">
        <f>IF(H52&gt;0,RIGHT(H52,1),"")</f>
        <v/>
      </c>
      <c r="AY51" s="303"/>
      <c r="AZ51" s="118"/>
      <c r="BA51" s="149"/>
      <c r="BB51" s="150"/>
      <c r="BC51" s="118"/>
      <c r="BD51" s="119"/>
      <c r="BE51" s="53"/>
      <c r="BF51" s="53"/>
      <c r="BG51" s="53"/>
      <c r="BH51" s="52"/>
    </row>
    <row r="52" spans="2:60" ht="12.75" customHeight="1">
      <c r="B52" s="1"/>
      <c r="C52" s="24"/>
      <c r="D52" s="25" t="s">
        <v>92</v>
      </c>
      <c r="E52" s="25"/>
      <c r="F52" s="25"/>
      <c r="G52" s="26"/>
      <c r="H52" s="367">
        <f>H43+H50</f>
        <v>0</v>
      </c>
      <c r="I52" s="368"/>
      <c r="J52" s="1"/>
      <c r="K52" s="1"/>
      <c r="L52" s="1"/>
      <c r="Q52" s="53"/>
      <c r="R52" s="53" t="s">
        <v>93</v>
      </c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4"/>
      <c r="AG52" s="121"/>
      <c r="AH52" s="88"/>
      <c r="AI52" s="311" t="s">
        <v>94</v>
      </c>
      <c r="AJ52" s="312"/>
      <c r="AK52" s="312"/>
      <c r="AL52" s="312"/>
      <c r="AM52" s="312"/>
      <c r="AN52" s="312"/>
      <c r="AO52" s="313"/>
      <c r="AP52" s="301"/>
      <c r="AQ52" s="302"/>
      <c r="AR52" s="436"/>
      <c r="AS52" s="437"/>
      <c r="AT52" s="302"/>
      <c r="AU52" s="436"/>
      <c r="AV52" s="437"/>
      <c r="AW52" s="302"/>
      <c r="AX52" s="310"/>
      <c r="AY52" s="299"/>
      <c r="AZ52" s="151"/>
      <c r="BA52" s="251"/>
      <c r="BB52" s="252"/>
      <c r="BC52" s="151"/>
      <c r="BD52" s="152"/>
      <c r="BE52" s="53"/>
      <c r="BF52" s="53"/>
      <c r="BG52" s="53"/>
      <c r="BH52" s="52"/>
    </row>
    <row r="53" spans="2:60">
      <c r="B53" s="1"/>
      <c r="C53" s="27"/>
      <c r="D53" s="7" t="s">
        <v>95</v>
      </c>
      <c r="E53" s="7"/>
      <c r="F53" s="7"/>
      <c r="G53" s="34"/>
      <c r="H53" s="369"/>
      <c r="I53" s="370"/>
      <c r="J53" s="1"/>
      <c r="K53" s="1"/>
      <c r="L53" s="1"/>
      <c r="Q53" s="53"/>
      <c r="R53" s="53" t="s">
        <v>96</v>
      </c>
      <c r="S53" s="53"/>
      <c r="T53" s="53"/>
      <c r="U53" s="212">
        <f>IF(E56="","",E56)</f>
        <v>50</v>
      </c>
      <c r="V53" s="212"/>
      <c r="W53" s="53" t="s">
        <v>97</v>
      </c>
      <c r="X53" s="53"/>
      <c r="Y53" s="53"/>
      <c r="Z53" s="73" t="s">
        <v>98</v>
      </c>
      <c r="AA53" s="212">
        <f>IF(E56="","",E57)</f>
        <v>50</v>
      </c>
      <c r="AB53" s="212"/>
      <c r="AC53" s="53" t="s">
        <v>97</v>
      </c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2"/>
    </row>
    <row r="54" spans="2:60" ht="5.2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2"/>
    </row>
    <row r="55" spans="2:60" ht="15" customHeight="1">
      <c r="B55" s="1"/>
      <c r="C55" s="1" t="s">
        <v>99</v>
      </c>
      <c r="D55" s="1"/>
      <c r="E55" s="1"/>
      <c r="F55" s="1"/>
      <c r="G55" s="1"/>
      <c r="H55" s="1"/>
      <c r="I55" s="1"/>
      <c r="J55" s="1"/>
      <c r="K55" s="1"/>
      <c r="L55" s="1"/>
      <c r="Q55" s="53"/>
      <c r="R55" s="295" t="s">
        <v>100</v>
      </c>
      <c r="S55" s="296"/>
      <c r="T55" s="296"/>
      <c r="U55" s="296"/>
      <c r="V55" s="296"/>
      <c r="W55" s="296"/>
      <c r="X55" s="296"/>
      <c r="Y55" s="296"/>
      <c r="Z55" s="296"/>
      <c r="AA55" s="297"/>
      <c r="AB55" s="297"/>
      <c r="AC55" s="298"/>
      <c r="AD55" s="54"/>
      <c r="AE55" s="54"/>
      <c r="AF55" s="295" t="s">
        <v>101</v>
      </c>
      <c r="AG55" s="296"/>
      <c r="AH55" s="296"/>
      <c r="AI55" s="296"/>
      <c r="AJ55" s="296"/>
      <c r="AK55" s="296"/>
      <c r="AL55" s="296"/>
      <c r="AM55" s="296"/>
      <c r="AN55" s="296"/>
      <c r="AO55" s="296"/>
      <c r="AP55" s="297"/>
      <c r="AQ55" s="297"/>
      <c r="AR55" s="298"/>
      <c r="AS55" s="53"/>
      <c r="AT55" s="53"/>
      <c r="AU55" s="53"/>
      <c r="AV55" s="53"/>
      <c r="AW55" s="53"/>
      <c r="AX55" s="53"/>
      <c r="AY55" s="53"/>
      <c r="AZ55" s="53"/>
      <c r="BA55" s="53"/>
      <c r="BB55" s="54"/>
      <c r="BC55" s="54"/>
      <c r="BD55" s="54"/>
      <c r="BE55" s="53"/>
      <c r="BF55" s="53"/>
      <c r="BG55" s="53"/>
      <c r="BH55" s="52"/>
    </row>
    <row r="56" spans="2:60">
      <c r="B56" s="1"/>
      <c r="C56" s="1"/>
      <c r="D56" s="1" t="s">
        <v>96</v>
      </c>
      <c r="E56" s="43">
        <v>50</v>
      </c>
      <c r="F56" s="1" t="s">
        <v>102</v>
      </c>
      <c r="G56" s="1"/>
      <c r="H56" s="1"/>
      <c r="I56" s="1"/>
      <c r="J56" s="1"/>
      <c r="K56" s="1"/>
      <c r="L56" s="1"/>
      <c r="Q56" s="53"/>
      <c r="R56" s="133" t="str">
        <f>IF(C59="","",C59)</f>
        <v/>
      </c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5"/>
      <c r="AD56" s="53"/>
      <c r="AE56" s="53"/>
      <c r="AF56" s="133" t="str">
        <f>IF(F59="","",F59)</f>
        <v/>
      </c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5"/>
      <c r="AS56" s="53"/>
      <c r="AT56" s="53"/>
      <c r="AU56" s="53"/>
      <c r="AV56" s="53"/>
      <c r="AW56" s="53"/>
      <c r="AX56" s="53"/>
      <c r="AY56" s="53"/>
      <c r="AZ56" s="53"/>
      <c r="BA56" s="53"/>
      <c r="BB56" s="54"/>
      <c r="BC56" s="54"/>
      <c r="BD56" s="54"/>
      <c r="BE56" s="54"/>
      <c r="BF56" s="54"/>
      <c r="BG56" s="54"/>
      <c r="BH56" s="52"/>
    </row>
    <row r="57" spans="2:60">
      <c r="B57" s="1"/>
      <c r="C57" s="1"/>
      <c r="D57" s="1" t="s">
        <v>103</v>
      </c>
      <c r="E57" s="44">
        <f>100-E56</f>
        <v>50</v>
      </c>
      <c r="F57" s="1" t="s">
        <v>76</v>
      </c>
      <c r="G57" s="1"/>
      <c r="H57" s="1"/>
      <c r="I57" s="1"/>
      <c r="J57" s="1"/>
      <c r="K57" s="1"/>
      <c r="L57" s="1"/>
      <c r="Q57" s="53"/>
      <c r="R57" s="136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8"/>
      <c r="AD57" s="53"/>
      <c r="AE57" s="53"/>
      <c r="AF57" s="136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8"/>
      <c r="AS57" s="53"/>
      <c r="AT57" s="53"/>
      <c r="AU57" s="53"/>
      <c r="AV57" s="53"/>
      <c r="AW57" s="53"/>
      <c r="AX57" s="53"/>
      <c r="AY57" s="53"/>
      <c r="AZ57" s="53"/>
      <c r="BA57" s="53"/>
      <c r="BB57" s="54"/>
      <c r="BC57" s="54"/>
      <c r="BD57" s="54"/>
      <c r="BE57" s="54"/>
      <c r="BF57" s="54"/>
      <c r="BG57" s="54"/>
      <c r="BH57" s="52"/>
    </row>
    <row r="58" spans="2:60">
      <c r="B58" s="1"/>
      <c r="C58" s="1" t="s">
        <v>104</v>
      </c>
      <c r="D58" s="1"/>
      <c r="E58" s="1"/>
      <c r="F58" s="1" t="s">
        <v>105</v>
      </c>
      <c r="G58" s="1"/>
      <c r="H58" s="1"/>
      <c r="I58" s="1"/>
      <c r="J58" s="1"/>
      <c r="K58" s="1"/>
      <c r="L58" s="1"/>
      <c r="Q58" s="53"/>
      <c r="R58" s="136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8"/>
      <c r="AD58" s="53"/>
      <c r="AE58" s="53"/>
      <c r="AF58" s="136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8"/>
      <c r="AS58" s="53"/>
      <c r="AT58" s="53"/>
      <c r="AU58" s="53"/>
      <c r="AV58" s="53"/>
      <c r="AW58" s="53"/>
      <c r="AX58" s="53"/>
      <c r="AY58" s="53"/>
      <c r="AZ58" s="53"/>
      <c r="BA58" s="53"/>
      <c r="BB58" s="54"/>
      <c r="BC58" s="54"/>
      <c r="BD58" s="54"/>
      <c r="BE58" s="54"/>
      <c r="BF58" s="54"/>
      <c r="BG58" s="54"/>
      <c r="BH58" s="52"/>
    </row>
    <row r="59" spans="2:60" ht="13.5" customHeight="1">
      <c r="B59" s="1"/>
      <c r="C59" s="384"/>
      <c r="D59" s="385"/>
      <c r="E59" s="386"/>
      <c r="F59" s="393"/>
      <c r="G59" s="394"/>
      <c r="H59" s="395"/>
      <c r="I59" s="45"/>
      <c r="J59" s="46"/>
      <c r="K59" s="1"/>
      <c r="L59" s="1"/>
      <c r="Q59" s="53"/>
      <c r="R59" s="139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1"/>
      <c r="AD59" s="53"/>
      <c r="AE59" s="53"/>
      <c r="AF59" s="139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1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2"/>
    </row>
    <row r="60" spans="2:60" ht="7.5" customHeight="1">
      <c r="B60" s="1"/>
      <c r="C60" s="387"/>
      <c r="D60" s="388"/>
      <c r="E60" s="389"/>
      <c r="F60" s="396"/>
      <c r="G60" s="397"/>
      <c r="H60" s="398"/>
      <c r="I60" s="1"/>
      <c r="J60" s="1"/>
      <c r="K60" s="1"/>
      <c r="L60" s="1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2"/>
    </row>
    <row r="61" spans="2:60" ht="7.5" customHeight="1">
      <c r="B61" s="1"/>
      <c r="C61" s="387"/>
      <c r="D61" s="388"/>
      <c r="E61" s="389"/>
      <c r="F61" s="396"/>
      <c r="G61" s="397"/>
      <c r="H61" s="398"/>
      <c r="I61" s="45"/>
      <c r="J61" s="46"/>
      <c r="K61" s="1"/>
      <c r="L61" s="1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142"/>
      <c r="AN61" s="142"/>
      <c r="AO61" s="142"/>
      <c r="AP61" s="142"/>
      <c r="AQ61" s="402"/>
      <c r="AR61" s="403"/>
      <c r="AS61" s="403"/>
      <c r="AT61" s="404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52"/>
    </row>
    <row r="62" spans="2:60" ht="16.5" customHeight="1">
      <c r="B62" s="1"/>
      <c r="C62" s="387"/>
      <c r="D62" s="388"/>
      <c r="E62" s="389"/>
      <c r="F62" s="396"/>
      <c r="G62" s="397"/>
      <c r="H62" s="398"/>
      <c r="I62" s="45"/>
      <c r="J62" s="46"/>
      <c r="K62" s="1"/>
      <c r="L62" s="1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104"/>
      <c r="AN62" s="104"/>
      <c r="AO62" s="104"/>
      <c r="AP62" s="104"/>
      <c r="AQ62" s="405"/>
      <c r="AR62" s="98"/>
      <c r="AS62" s="98"/>
      <c r="AT62" s="406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52"/>
    </row>
    <row r="63" spans="2:60">
      <c r="B63" s="1"/>
      <c r="C63" s="390"/>
      <c r="D63" s="391"/>
      <c r="E63" s="392"/>
      <c r="F63" s="399"/>
      <c r="G63" s="400"/>
      <c r="H63" s="401"/>
      <c r="I63" s="45"/>
      <c r="J63" s="46"/>
      <c r="K63" s="1"/>
      <c r="L63" s="1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104"/>
      <c r="AN63" s="104"/>
      <c r="AO63" s="104"/>
      <c r="AP63" s="104"/>
      <c r="AQ63" s="405"/>
      <c r="AR63" s="98"/>
      <c r="AS63" s="98"/>
      <c r="AT63" s="406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52"/>
    </row>
    <row r="64" spans="2:60">
      <c r="B64" s="1"/>
      <c r="C64" s="47"/>
      <c r="D64" s="47"/>
      <c r="E64" s="47"/>
      <c r="F64" s="47"/>
      <c r="G64" s="48"/>
      <c r="H64" s="48"/>
      <c r="I64" s="49"/>
      <c r="J64" s="49"/>
      <c r="K64" s="49"/>
      <c r="L64" s="1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105"/>
      <c r="AN64" s="105"/>
      <c r="AO64" s="105"/>
      <c r="AP64" s="105"/>
      <c r="AQ64" s="407"/>
      <c r="AR64" s="408"/>
      <c r="AS64" s="408"/>
      <c r="AT64" s="409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52"/>
    </row>
    <row r="65" spans="2:60">
      <c r="B65" s="1"/>
      <c r="C65" s="46"/>
      <c r="D65" s="46"/>
      <c r="E65" s="46"/>
      <c r="F65" s="46"/>
      <c r="G65" s="49"/>
      <c r="H65" s="49"/>
      <c r="I65" s="49"/>
      <c r="J65" s="49"/>
      <c r="K65" s="49"/>
      <c r="L65" s="1"/>
      <c r="Q65" s="53"/>
      <c r="R65" s="53" t="s">
        <v>106</v>
      </c>
      <c r="S65" s="53" t="s">
        <v>107</v>
      </c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2"/>
    </row>
    <row r="66" spans="2:60" ht="3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2"/>
    </row>
    <row r="67" spans="2:60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Q67" s="53"/>
      <c r="R67" s="53">
        <v>1</v>
      </c>
      <c r="S67" s="53" t="s">
        <v>108</v>
      </c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2"/>
    </row>
    <row r="68" spans="2:60" ht="3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2"/>
    </row>
    <row r="69" spans="2:60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Q69" s="53"/>
      <c r="R69" s="53">
        <v>2</v>
      </c>
      <c r="S69" s="53" t="s">
        <v>109</v>
      </c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2"/>
    </row>
    <row r="70" spans="2:60" ht="3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2"/>
    </row>
    <row r="71" spans="2:60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Q71" s="53"/>
      <c r="R71" s="53">
        <v>3</v>
      </c>
      <c r="S71" s="53" t="s">
        <v>110</v>
      </c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2"/>
    </row>
    <row r="72" spans="2:60" ht="3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2"/>
    </row>
    <row r="73" spans="2:60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Q73" s="53"/>
      <c r="R73" s="53">
        <v>4</v>
      </c>
      <c r="S73" s="53" t="s">
        <v>111</v>
      </c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89" t="s">
        <v>118</v>
      </c>
      <c r="BH73" s="52"/>
    </row>
    <row r="74" spans="2:60" ht="3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2"/>
    </row>
    <row r="75" spans="2:60" ht="16.5" customHeight="1">
      <c r="L75" s="52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98" t="s">
        <v>112</v>
      </c>
      <c r="BE75" s="98"/>
      <c r="BF75" s="98"/>
      <c r="BG75" s="98"/>
      <c r="BH75" s="52"/>
    </row>
    <row r="76" spans="2:60" ht="15.75" customHeight="1">
      <c r="L76" s="52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2"/>
    </row>
    <row r="77" spans="2:60" ht="24.75" customHeight="1" thickBot="1">
      <c r="L77" s="52"/>
      <c r="Q77" s="53"/>
      <c r="R77" s="55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6"/>
      <c r="AE77" s="56"/>
      <c r="AF77" s="209" t="s">
        <v>116</v>
      </c>
      <c r="AG77" s="210"/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57"/>
      <c r="AW77" s="57"/>
      <c r="AX77" s="54"/>
      <c r="AY77" s="54"/>
      <c r="AZ77" s="54"/>
      <c r="BA77" s="54"/>
      <c r="BB77" s="54"/>
      <c r="BC77" s="54"/>
      <c r="BD77" s="54"/>
      <c r="BE77" s="54"/>
      <c r="BF77" s="54"/>
      <c r="BG77" s="53"/>
      <c r="BH77" s="52"/>
    </row>
    <row r="78" spans="2:60" ht="14.25" thickTop="1">
      <c r="L78" s="52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2"/>
    </row>
    <row r="79" spans="2:60">
      <c r="L79" s="52"/>
      <c r="Q79" s="53"/>
      <c r="R79" s="325" t="s">
        <v>3</v>
      </c>
      <c r="S79" s="326"/>
      <c r="T79" s="327" t="s">
        <v>4</v>
      </c>
      <c r="U79" s="327"/>
      <c r="V79" s="327"/>
      <c r="W79" s="327"/>
      <c r="X79" s="327"/>
      <c r="Y79" s="327"/>
      <c r="Z79" s="327"/>
      <c r="AA79" s="327"/>
      <c r="AB79" s="327"/>
      <c r="AC79" s="116" t="s">
        <v>5</v>
      </c>
      <c r="AD79" s="116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211" t="str">
        <f>IF(AY5="","　　　年　　　月　　　日",AY5)</f>
        <v>　　　年　　　月　　　日</v>
      </c>
      <c r="AZ79" s="211"/>
      <c r="BA79" s="211"/>
      <c r="BB79" s="211"/>
      <c r="BC79" s="211"/>
      <c r="BD79" s="211"/>
      <c r="BE79" s="211"/>
      <c r="BF79" s="211"/>
      <c r="BG79" s="211"/>
      <c r="BH79" s="52"/>
    </row>
    <row r="80" spans="2:60" ht="14.25" thickBot="1">
      <c r="L80" s="52"/>
      <c r="Q80" s="53"/>
      <c r="R80" s="330" t="s">
        <v>6</v>
      </c>
      <c r="S80" s="330"/>
      <c r="T80" s="328"/>
      <c r="U80" s="328"/>
      <c r="V80" s="328"/>
      <c r="W80" s="328"/>
      <c r="X80" s="328"/>
      <c r="Y80" s="328"/>
      <c r="Z80" s="328"/>
      <c r="AA80" s="328"/>
      <c r="AB80" s="328"/>
      <c r="AC80" s="329"/>
      <c r="AD80" s="329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2"/>
    </row>
    <row r="81" spans="12:60" ht="5.25" customHeight="1" thickTop="1">
      <c r="L81" s="52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2"/>
    </row>
    <row r="82" spans="12:60" ht="15" customHeight="1">
      <c r="L82" s="52"/>
      <c r="Q82" s="53"/>
      <c r="R82" s="53" t="s">
        <v>8</v>
      </c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2"/>
    </row>
    <row r="83" spans="12:60" ht="6.75" customHeight="1">
      <c r="L83" s="52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8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60"/>
      <c r="BH83" s="52"/>
    </row>
    <row r="84" spans="12:60" ht="15" customHeight="1">
      <c r="L84" s="52"/>
      <c r="Q84" s="53"/>
      <c r="R84" s="53" t="s">
        <v>9</v>
      </c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61" t="s">
        <v>10</v>
      </c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62"/>
      <c r="BH84" s="52"/>
    </row>
    <row r="85" spans="12:60" ht="3" customHeight="1">
      <c r="L85" s="52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61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62"/>
      <c r="BH85" s="52"/>
    </row>
    <row r="86" spans="12:60" ht="15" customHeight="1">
      <c r="L86" s="52"/>
      <c r="Q86" s="53"/>
      <c r="R86" s="53" t="s">
        <v>12</v>
      </c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159" t="s">
        <v>11</v>
      </c>
      <c r="AM86" s="98"/>
      <c r="AN86" s="98"/>
      <c r="AO86" s="98"/>
      <c r="AP86" s="212" t="str">
        <f>IF(AP12="","",AP12)</f>
        <v/>
      </c>
      <c r="AQ86" s="212"/>
      <c r="AR86" s="212"/>
      <c r="AS86" s="212"/>
      <c r="AT86" s="63"/>
      <c r="AU86" s="63" t="s">
        <v>13</v>
      </c>
      <c r="AV86" s="213" t="str">
        <f>IF(LEN(G12)=7,RIGHT(G12,4),IF(LEN(G12)=8,RIGHT(G12,4),RIGHT(G12,4)))</f>
        <v/>
      </c>
      <c r="AW86" s="213"/>
      <c r="AX86" s="213"/>
      <c r="AY86" s="213"/>
      <c r="AZ86" s="63"/>
      <c r="BA86" s="63"/>
      <c r="BB86" s="63"/>
      <c r="BC86" s="64"/>
      <c r="BD86" s="64"/>
      <c r="BE86" s="64"/>
      <c r="BF86" s="64"/>
      <c r="BG86" s="62"/>
      <c r="BH86" s="52"/>
    </row>
    <row r="87" spans="12:60" ht="18" customHeight="1">
      <c r="L87" s="52"/>
      <c r="Q87" s="53"/>
      <c r="R87" s="316" t="str">
        <f>IF(R13="","",R13)</f>
        <v/>
      </c>
      <c r="S87" s="316"/>
      <c r="T87" s="316"/>
      <c r="U87" s="316"/>
      <c r="V87" s="316"/>
      <c r="W87" s="321" t="str">
        <f>IF(W13="","",W13)</f>
        <v>　銀　行　・　信用金庫</v>
      </c>
      <c r="X87" s="321"/>
      <c r="Y87" s="321"/>
      <c r="Z87" s="321"/>
      <c r="AA87" s="321"/>
      <c r="AB87" s="319" t="str">
        <f>IF(AB13="","",AB13)</f>
        <v/>
      </c>
      <c r="AC87" s="319"/>
      <c r="AD87" s="319"/>
      <c r="AE87" s="319"/>
      <c r="AF87" s="319"/>
      <c r="AG87" s="319"/>
      <c r="AH87" s="98" t="s">
        <v>19</v>
      </c>
      <c r="AI87" s="53"/>
      <c r="AJ87" s="53"/>
      <c r="AK87" s="53"/>
      <c r="AL87" s="214" t="s">
        <v>20</v>
      </c>
      <c r="AM87" s="116"/>
      <c r="AN87" s="116"/>
      <c r="AO87" s="116"/>
      <c r="AP87" s="215" t="str">
        <f>IF(AP13="","",AP13)</f>
        <v/>
      </c>
      <c r="AQ87" s="215"/>
      <c r="AR87" s="215"/>
      <c r="AS87" s="215"/>
      <c r="AT87" s="215"/>
      <c r="AU87" s="215"/>
      <c r="AV87" s="215"/>
      <c r="AW87" s="215"/>
      <c r="AX87" s="215"/>
      <c r="AY87" s="215"/>
      <c r="AZ87" s="215"/>
      <c r="BA87" s="215"/>
      <c r="BB87" s="215"/>
      <c r="BC87" s="215"/>
      <c r="BD87" s="215"/>
      <c r="BE87" s="215"/>
      <c r="BF87" s="215"/>
      <c r="BG87" s="62"/>
      <c r="BH87" s="52"/>
    </row>
    <row r="88" spans="12:60" ht="3" customHeight="1">
      <c r="L88" s="52"/>
      <c r="Q88" s="53"/>
      <c r="R88" s="316"/>
      <c r="S88" s="316"/>
      <c r="T88" s="316"/>
      <c r="U88" s="316"/>
      <c r="V88" s="316"/>
      <c r="W88" s="321"/>
      <c r="X88" s="321"/>
      <c r="Y88" s="321"/>
      <c r="Z88" s="321"/>
      <c r="AA88" s="321"/>
      <c r="AB88" s="319"/>
      <c r="AC88" s="319"/>
      <c r="AD88" s="319"/>
      <c r="AE88" s="319"/>
      <c r="AF88" s="319"/>
      <c r="AG88" s="319"/>
      <c r="AH88" s="98"/>
      <c r="AI88" s="53"/>
      <c r="AJ88" s="53"/>
      <c r="AK88" s="53"/>
      <c r="AL88" s="61"/>
      <c r="AM88" s="53"/>
      <c r="AN88" s="53"/>
      <c r="AO88" s="53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2"/>
      <c r="BH88" s="52"/>
    </row>
    <row r="89" spans="12:60" ht="18" customHeight="1">
      <c r="L89" s="52"/>
      <c r="Q89" s="53"/>
      <c r="R89" s="317"/>
      <c r="S89" s="317"/>
      <c r="T89" s="317"/>
      <c r="U89" s="317"/>
      <c r="V89" s="317"/>
      <c r="W89" s="322"/>
      <c r="X89" s="322"/>
      <c r="Y89" s="322"/>
      <c r="Z89" s="322"/>
      <c r="AA89" s="322"/>
      <c r="AB89" s="320"/>
      <c r="AC89" s="320"/>
      <c r="AD89" s="320"/>
      <c r="AE89" s="320"/>
      <c r="AF89" s="320"/>
      <c r="AG89" s="320"/>
      <c r="AH89" s="318"/>
      <c r="AI89" s="53"/>
      <c r="AJ89" s="53"/>
      <c r="AK89" s="53"/>
      <c r="AL89" s="61"/>
      <c r="AM89" s="53"/>
      <c r="AN89" s="53"/>
      <c r="AO89" s="53"/>
      <c r="AP89" s="215" t="str">
        <f>IF(AP15="","",AP15)</f>
        <v/>
      </c>
      <c r="AQ89" s="215"/>
      <c r="AR89" s="215"/>
      <c r="AS89" s="215"/>
      <c r="AT89" s="215"/>
      <c r="AU89" s="215"/>
      <c r="AV89" s="215"/>
      <c r="AW89" s="215"/>
      <c r="AX89" s="215"/>
      <c r="AY89" s="215"/>
      <c r="AZ89" s="215"/>
      <c r="BA89" s="215"/>
      <c r="BB89" s="215"/>
      <c r="BC89" s="215"/>
      <c r="BD89" s="215"/>
      <c r="BE89" s="215"/>
      <c r="BF89" s="215"/>
      <c r="BG89" s="62"/>
      <c r="BH89" s="52"/>
    </row>
    <row r="90" spans="12:60" ht="3" customHeight="1">
      <c r="L90" s="52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61"/>
      <c r="AM90" s="53"/>
      <c r="AN90" s="53"/>
      <c r="AO90" s="53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2"/>
      <c r="BH90" s="52"/>
    </row>
    <row r="91" spans="12:60" ht="18" customHeight="1">
      <c r="L91" s="52"/>
      <c r="Q91" s="53"/>
      <c r="R91" s="53" t="s">
        <v>24</v>
      </c>
      <c r="S91" s="53"/>
      <c r="T91" s="53"/>
      <c r="U91" s="53"/>
      <c r="V91" s="66" t="str">
        <f>IF(V17="","",V17)</f>
        <v>普通・当座</v>
      </c>
      <c r="W91" s="53"/>
      <c r="X91" s="53"/>
      <c r="Y91" s="53"/>
      <c r="Z91" s="53"/>
      <c r="AA91" s="98"/>
      <c r="AB91" s="98"/>
      <c r="AC91" s="98"/>
      <c r="AD91" s="53"/>
      <c r="AE91" s="53"/>
      <c r="AF91" s="53"/>
      <c r="AG91" s="53"/>
      <c r="AH91" s="53"/>
      <c r="AI91" s="53"/>
      <c r="AJ91" s="53"/>
      <c r="AK91" s="53"/>
      <c r="AL91" s="214" t="s">
        <v>25</v>
      </c>
      <c r="AM91" s="116"/>
      <c r="AN91" s="116"/>
      <c r="AO91" s="116"/>
      <c r="AP91" s="215" t="str">
        <f>IF(AP17="","",AP17)</f>
        <v/>
      </c>
      <c r="AQ91" s="215"/>
      <c r="AR91" s="215"/>
      <c r="AS91" s="215"/>
      <c r="AT91" s="215"/>
      <c r="AU91" s="215"/>
      <c r="AV91" s="215"/>
      <c r="AW91" s="215"/>
      <c r="AX91" s="215"/>
      <c r="AY91" s="215"/>
      <c r="AZ91" s="215"/>
      <c r="BA91" s="215"/>
      <c r="BB91" s="215"/>
      <c r="BC91" s="215"/>
      <c r="BD91" s="215"/>
      <c r="BE91" s="215"/>
      <c r="BF91" s="215"/>
      <c r="BG91" s="62"/>
      <c r="BH91" s="52"/>
    </row>
    <row r="92" spans="12:60" ht="3" customHeight="1">
      <c r="L92" s="52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61"/>
      <c r="AM92" s="53"/>
      <c r="AN92" s="53"/>
      <c r="AO92" s="53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2"/>
      <c r="BH92" s="52"/>
    </row>
    <row r="93" spans="12:60" ht="18" customHeight="1">
      <c r="L93" s="52"/>
      <c r="Q93" s="53"/>
      <c r="R93" s="53" t="s">
        <v>28</v>
      </c>
      <c r="S93" s="53"/>
      <c r="T93" s="53"/>
      <c r="U93" s="53"/>
      <c r="V93" s="68" t="str">
        <f>IF(V19="","",V19)</f>
        <v/>
      </c>
      <c r="W93" s="69" t="str">
        <f t="shared" ref="W93:AB93" si="0">IF(W19="","",W19)</f>
        <v/>
      </c>
      <c r="X93" s="69" t="str">
        <f t="shared" si="0"/>
        <v/>
      </c>
      <c r="Y93" s="69" t="str">
        <f t="shared" si="0"/>
        <v/>
      </c>
      <c r="Z93" s="69" t="str">
        <f t="shared" si="0"/>
        <v/>
      </c>
      <c r="AA93" s="69" t="str">
        <f t="shared" si="0"/>
        <v/>
      </c>
      <c r="AB93" s="70" t="str">
        <f t="shared" si="0"/>
        <v/>
      </c>
      <c r="AC93" s="54"/>
      <c r="AD93" s="54"/>
      <c r="AE93" s="54"/>
      <c r="AF93" s="53"/>
      <c r="AG93" s="53"/>
      <c r="AH93" s="53"/>
      <c r="AI93" s="53"/>
      <c r="AJ93" s="53"/>
      <c r="AK93" s="53"/>
      <c r="AL93" s="61"/>
      <c r="AM93" s="53"/>
      <c r="AN93" s="53"/>
      <c r="AO93" s="53"/>
      <c r="AP93" s="215" t="str">
        <f>IF(AP19="","",AP19)</f>
        <v/>
      </c>
      <c r="AQ93" s="215"/>
      <c r="AR93" s="215"/>
      <c r="AS93" s="215"/>
      <c r="AT93" s="215"/>
      <c r="AU93" s="215"/>
      <c r="AV93" s="215"/>
      <c r="AW93" s="215"/>
      <c r="AX93" s="215"/>
      <c r="AY93" s="215"/>
      <c r="AZ93" s="215"/>
      <c r="BA93" s="215"/>
      <c r="BB93" s="215"/>
      <c r="BC93" s="215"/>
      <c r="BD93" s="215"/>
      <c r="BE93" s="71" t="s">
        <v>29</v>
      </c>
      <c r="BF93" s="71"/>
      <c r="BG93" s="62"/>
      <c r="BH93" s="52"/>
    </row>
    <row r="94" spans="12:60" ht="6" customHeight="1">
      <c r="L94" s="52"/>
      <c r="Q94" s="53"/>
      <c r="R94" s="53"/>
      <c r="S94" s="53"/>
      <c r="T94" s="53"/>
      <c r="U94" s="53"/>
      <c r="V94" s="323" t="str">
        <f>IF(V20="","",V20)</f>
        <v/>
      </c>
      <c r="W94" s="323"/>
      <c r="X94" s="323"/>
      <c r="Y94" s="323"/>
      <c r="Z94" s="323"/>
      <c r="AA94" s="323"/>
      <c r="AB94" s="323"/>
      <c r="AC94" s="323"/>
      <c r="AD94" s="323"/>
      <c r="AE94" s="323"/>
      <c r="AF94" s="323"/>
      <c r="AG94" s="323"/>
      <c r="AH94" s="323"/>
      <c r="AI94" s="53"/>
      <c r="AJ94" s="53"/>
      <c r="AK94" s="53"/>
      <c r="AL94" s="61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62"/>
      <c r="BH94" s="52"/>
    </row>
    <row r="95" spans="12:60" ht="15" customHeight="1">
      <c r="L95" s="52"/>
      <c r="Q95" s="53"/>
      <c r="R95" s="72" t="s">
        <v>32</v>
      </c>
      <c r="S95" s="53"/>
      <c r="T95" s="53"/>
      <c r="U95" s="53"/>
      <c r="V95" s="323"/>
      <c r="W95" s="323"/>
      <c r="X95" s="323"/>
      <c r="Y95" s="323"/>
      <c r="Z95" s="323"/>
      <c r="AA95" s="323"/>
      <c r="AB95" s="323"/>
      <c r="AC95" s="323"/>
      <c r="AD95" s="323"/>
      <c r="AE95" s="323"/>
      <c r="AF95" s="323"/>
      <c r="AG95" s="323"/>
      <c r="AH95" s="323"/>
      <c r="AI95" s="53"/>
      <c r="AJ95" s="53"/>
      <c r="AK95" s="53"/>
      <c r="AL95" s="159" t="s">
        <v>113</v>
      </c>
      <c r="AM95" s="98"/>
      <c r="AN95" s="98"/>
      <c r="AO95" s="98"/>
      <c r="AP95" s="73" t="s">
        <v>33</v>
      </c>
      <c r="AQ95" s="73"/>
      <c r="AR95" s="230" t="str">
        <f>IF(AR21="","",AR21)</f>
        <v/>
      </c>
      <c r="AS95" s="230"/>
      <c r="AT95" s="230"/>
      <c r="AU95" s="230"/>
      <c r="AV95" s="53" t="s">
        <v>34</v>
      </c>
      <c r="AW95" s="53"/>
      <c r="AX95" s="212" t="str">
        <f>IF(AX21="","",AX21)</f>
        <v/>
      </c>
      <c r="AY95" s="212"/>
      <c r="AZ95" s="54" t="s">
        <v>35</v>
      </c>
      <c r="BA95" s="212" t="str">
        <f>IF(BA21="","",BA21)</f>
        <v/>
      </c>
      <c r="BB95" s="212"/>
      <c r="BC95" s="212"/>
      <c r="BD95" s="53"/>
      <c r="BE95" s="53"/>
      <c r="BF95" s="53"/>
      <c r="BG95" s="62"/>
      <c r="BH95" s="52"/>
    </row>
    <row r="96" spans="12:60" ht="3" customHeight="1">
      <c r="L96" s="52"/>
      <c r="Q96" s="53"/>
      <c r="R96" s="53"/>
      <c r="S96" s="53"/>
      <c r="T96" s="53"/>
      <c r="U96" s="53"/>
      <c r="V96" s="323"/>
      <c r="W96" s="323"/>
      <c r="X96" s="323"/>
      <c r="Y96" s="323"/>
      <c r="Z96" s="323"/>
      <c r="AA96" s="323"/>
      <c r="AB96" s="323"/>
      <c r="AC96" s="323"/>
      <c r="AD96" s="323"/>
      <c r="AE96" s="323"/>
      <c r="AF96" s="323"/>
      <c r="AG96" s="323"/>
      <c r="AH96" s="323"/>
      <c r="AI96" s="53"/>
      <c r="AJ96" s="53"/>
      <c r="AK96" s="53"/>
      <c r="AL96" s="61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4"/>
      <c r="BA96" s="53"/>
      <c r="BB96" s="54"/>
      <c r="BC96" s="53"/>
      <c r="BD96" s="53"/>
      <c r="BE96" s="53"/>
      <c r="BF96" s="53"/>
      <c r="BG96" s="62"/>
      <c r="BH96" s="52"/>
    </row>
    <row r="97" spans="12:60" ht="18" customHeight="1">
      <c r="L97" s="52"/>
      <c r="Q97" s="53"/>
      <c r="R97" s="318" t="s">
        <v>36</v>
      </c>
      <c r="S97" s="318"/>
      <c r="T97" s="318"/>
      <c r="U97" s="318"/>
      <c r="V97" s="324" t="str">
        <f>IF(V23="","",V23)</f>
        <v/>
      </c>
      <c r="W97" s="324"/>
      <c r="X97" s="324"/>
      <c r="Y97" s="324"/>
      <c r="Z97" s="324"/>
      <c r="AA97" s="324"/>
      <c r="AB97" s="324"/>
      <c r="AC97" s="324"/>
      <c r="AD97" s="324"/>
      <c r="AE97" s="324"/>
      <c r="AF97" s="324"/>
      <c r="AG97" s="324"/>
      <c r="AH97" s="324"/>
      <c r="AI97" s="324"/>
      <c r="AJ97" s="324"/>
      <c r="AK97" s="53"/>
      <c r="AL97" s="159" t="s">
        <v>114</v>
      </c>
      <c r="AM97" s="98"/>
      <c r="AN97" s="98"/>
      <c r="AO97" s="98"/>
      <c r="AP97" s="73" t="s">
        <v>33</v>
      </c>
      <c r="AQ97" s="73"/>
      <c r="AR97" s="230" t="str">
        <f>IF(AR23="","",AR23)</f>
        <v/>
      </c>
      <c r="AS97" s="230"/>
      <c r="AT97" s="230"/>
      <c r="AU97" s="230"/>
      <c r="AV97" s="53" t="s">
        <v>17</v>
      </c>
      <c r="AW97" s="53"/>
      <c r="AX97" s="212" t="str">
        <f>IF(AX23="","",AX23)</f>
        <v/>
      </c>
      <c r="AY97" s="212"/>
      <c r="AZ97" s="54" t="s">
        <v>13</v>
      </c>
      <c r="BA97" s="212" t="str">
        <f>IF(BA23="","",BA23)</f>
        <v/>
      </c>
      <c r="BB97" s="212"/>
      <c r="BC97" s="212"/>
      <c r="BD97" s="53"/>
      <c r="BE97" s="53"/>
      <c r="BF97" s="53"/>
      <c r="BG97" s="62"/>
      <c r="BH97" s="52"/>
    </row>
    <row r="98" spans="12:60" ht="3" customHeight="1">
      <c r="L98" s="52"/>
      <c r="Q98" s="53"/>
      <c r="R98" s="318"/>
      <c r="S98" s="318"/>
      <c r="T98" s="318"/>
      <c r="U98" s="318"/>
      <c r="V98" s="324"/>
      <c r="W98" s="324"/>
      <c r="X98" s="324"/>
      <c r="Y98" s="324"/>
      <c r="Z98" s="324"/>
      <c r="AA98" s="324"/>
      <c r="AB98" s="324"/>
      <c r="AC98" s="324"/>
      <c r="AD98" s="324"/>
      <c r="AE98" s="324"/>
      <c r="AF98" s="324"/>
      <c r="AG98" s="324"/>
      <c r="AH98" s="324"/>
      <c r="AI98" s="324"/>
      <c r="AJ98" s="324"/>
      <c r="AK98" s="53"/>
      <c r="AL98" s="61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62"/>
      <c r="BH98" s="52"/>
    </row>
    <row r="99" spans="12:60">
      <c r="L99" s="52"/>
      <c r="Q99" s="53"/>
      <c r="R99" s="318"/>
      <c r="S99" s="318"/>
      <c r="T99" s="318"/>
      <c r="U99" s="318"/>
      <c r="V99" s="324"/>
      <c r="W99" s="324"/>
      <c r="X99" s="324"/>
      <c r="Y99" s="324"/>
      <c r="Z99" s="324"/>
      <c r="AA99" s="324"/>
      <c r="AB99" s="324"/>
      <c r="AC99" s="324"/>
      <c r="AD99" s="324"/>
      <c r="AE99" s="324"/>
      <c r="AF99" s="324"/>
      <c r="AG99" s="324"/>
      <c r="AH99" s="324"/>
      <c r="AI99" s="324"/>
      <c r="AJ99" s="324"/>
      <c r="AK99" s="53"/>
      <c r="AL99" s="159" t="s">
        <v>119</v>
      </c>
      <c r="AM99" s="98"/>
      <c r="AN99" s="98"/>
      <c r="AO99" s="98"/>
      <c r="AP99" s="53" t="s">
        <v>121</v>
      </c>
      <c r="AQ99" s="98" t="str">
        <f>IF(AQ25="","",AQ25)</f>
        <v/>
      </c>
      <c r="AR99" s="98"/>
      <c r="AS99" s="98"/>
      <c r="AT99" s="98"/>
      <c r="AU99" s="98"/>
      <c r="AV99" s="98"/>
      <c r="AW99" s="98"/>
      <c r="AX99" s="98"/>
      <c r="AY99" s="98"/>
      <c r="AZ99" s="98"/>
      <c r="BA99" s="98"/>
      <c r="BB99" s="98"/>
      <c r="BC99" s="98"/>
      <c r="BD99" s="98"/>
      <c r="BE99" s="53"/>
      <c r="BF99" s="53"/>
      <c r="BG99" s="62"/>
      <c r="BH99" s="52"/>
    </row>
    <row r="100" spans="12:60" ht="3.75" customHeight="1">
      <c r="L100" s="52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74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6"/>
      <c r="BH100" s="52"/>
    </row>
    <row r="101" spans="12:60" ht="18" customHeight="1">
      <c r="L101" s="52"/>
      <c r="Q101" s="53"/>
      <c r="R101" s="253" t="s">
        <v>41</v>
      </c>
      <c r="S101" s="254"/>
      <c r="T101" s="254"/>
      <c r="U101" s="254"/>
      <c r="V101" s="254"/>
      <c r="W101" s="254"/>
      <c r="X101" s="77" t="str">
        <f>IF(X27="","",X27)</f>
        <v/>
      </c>
      <c r="Y101" s="78" t="str">
        <f t="shared" ref="Y101:AC101" si="1">IF(Y27="","",Y27)</f>
        <v/>
      </c>
      <c r="Z101" s="78" t="str">
        <f t="shared" si="1"/>
        <v/>
      </c>
      <c r="AA101" s="78" t="str">
        <f t="shared" si="1"/>
        <v/>
      </c>
      <c r="AB101" s="78" t="str">
        <f t="shared" si="1"/>
        <v/>
      </c>
      <c r="AC101" s="79" t="str">
        <f t="shared" si="1"/>
        <v/>
      </c>
      <c r="AD101" s="80"/>
      <c r="AE101" s="81"/>
      <c r="AF101" s="81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2"/>
    </row>
    <row r="102" spans="12:60" ht="21" customHeight="1">
      <c r="L102" s="52"/>
      <c r="Q102" s="53"/>
      <c r="R102" s="255" t="s">
        <v>43</v>
      </c>
      <c r="S102" s="256"/>
      <c r="T102" s="256"/>
      <c r="U102" s="256"/>
      <c r="V102" s="256"/>
      <c r="W102" s="257"/>
      <c r="X102" s="258" t="str">
        <f>IF(X28="","",X28)</f>
        <v/>
      </c>
      <c r="Y102" s="258"/>
      <c r="Z102" s="258"/>
      <c r="AA102" s="258"/>
      <c r="AB102" s="258"/>
      <c r="AC102" s="258"/>
      <c r="AD102" s="258"/>
      <c r="AE102" s="258"/>
      <c r="AF102" s="258"/>
      <c r="AG102" s="258"/>
      <c r="AH102" s="258"/>
      <c r="AI102" s="258"/>
      <c r="AJ102" s="258"/>
      <c r="AK102" s="258"/>
      <c r="AL102" s="258"/>
      <c r="AM102" s="258"/>
      <c r="AN102" s="258"/>
      <c r="AO102" s="258"/>
      <c r="AP102" s="258"/>
      <c r="AQ102" s="258"/>
      <c r="AR102" s="258"/>
      <c r="AS102" s="258"/>
      <c r="AT102" s="258"/>
      <c r="AU102" s="258"/>
      <c r="AV102" s="258"/>
      <c r="AW102" s="258"/>
      <c r="AX102" s="258"/>
      <c r="AY102" s="258"/>
      <c r="AZ102" s="258"/>
      <c r="BA102" s="258"/>
      <c r="BB102" s="258"/>
      <c r="BC102" s="258"/>
      <c r="BD102" s="258"/>
      <c r="BE102" s="258"/>
      <c r="BF102" s="258"/>
      <c r="BG102" s="259"/>
      <c r="BH102" s="52"/>
    </row>
    <row r="103" spans="12:60" ht="21" customHeight="1">
      <c r="L103" s="52"/>
      <c r="Q103" s="53"/>
      <c r="R103" s="255" t="s">
        <v>45</v>
      </c>
      <c r="S103" s="256"/>
      <c r="T103" s="256"/>
      <c r="U103" s="256"/>
      <c r="V103" s="256"/>
      <c r="W103" s="257"/>
      <c r="X103" s="258" t="str">
        <f>IF(X29="","",X29)</f>
        <v/>
      </c>
      <c r="Y103" s="258"/>
      <c r="Z103" s="258"/>
      <c r="AA103" s="258"/>
      <c r="AB103" s="258"/>
      <c r="AC103" s="258"/>
      <c r="AD103" s="258"/>
      <c r="AE103" s="258"/>
      <c r="AF103" s="258"/>
      <c r="AG103" s="258"/>
      <c r="AH103" s="258"/>
      <c r="AI103" s="258"/>
      <c r="AJ103" s="258"/>
      <c r="AK103" s="258"/>
      <c r="AL103" s="258"/>
      <c r="AM103" s="258"/>
      <c r="AN103" s="258"/>
      <c r="AO103" s="258"/>
      <c r="AP103" s="258"/>
      <c r="AQ103" s="258"/>
      <c r="AR103" s="258"/>
      <c r="AS103" s="258"/>
      <c r="AT103" s="258"/>
      <c r="AU103" s="258"/>
      <c r="AV103" s="258"/>
      <c r="AW103" s="258"/>
      <c r="AX103" s="258"/>
      <c r="AY103" s="258"/>
      <c r="AZ103" s="258"/>
      <c r="BA103" s="258"/>
      <c r="BB103" s="258"/>
      <c r="BC103" s="258"/>
      <c r="BD103" s="258"/>
      <c r="BE103" s="258"/>
      <c r="BF103" s="258"/>
      <c r="BG103" s="259"/>
      <c r="BH103" s="52"/>
    </row>
    <row r="104" spans="12:60" ht="9.75" customHeight="1">
      <c r="L104" s="52"/>
      <c r="Q104" s="53"/>
      <c r="R104" s="53"/>
      <c r="S104" s="82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2"/>
    </row>
    <row r="105" spans="12:60" ht="11.25" customHeight="1">
      <c r="L105" s="52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2"/>
    </row>
    <row r="106" spans="12:60" ht="3" customHeight="1">
      <c r="L106" s="52"/>
      <c r="Q106" s="53"/>
      <c r="R106" s="282"/>
      <c r="S106" s="283"/>
      <c r="T106" s="283"/>
      <c r="U106" s="283"/>
      <c r="V106" s="283"/>
      <c r="W106" s="284"/>
      <c r="X106" s="274"/>
      <c r="Y106" s="275"/>
      <c r="Z106" s="276"/>
      <c r="AA106" s="276"/>
      <c r="AB106" s="276"/>
      <c r="AC106" s="276"/>
      <c r="AD106" s="276"/>
      <c r="AE106" s="277"/>
      <c r="AF106" s="277"/>
      <c r="AG106" s="274"/>
      <c r="AH106" s="275"/>
      <c r="AI106" s="276"/>
      <c r="AJ106" s="276"/>
      <c r="AK106" s="276"/>
      <c r="AL106" s="276"/>
      <c r="AM106" s="276"/>
      <c r="AN106" s="277"/>
      <c r="AO106" s="278"/>
      <c r="AP106" s="275"/>
      <c r="AQ106" s="275"/>
      <c r="AR106" s="276"/>
      <c r="AS106" s="276"/>
      <c r="AT106" s="276"/>
      <c r="AU106" s="276"/>
      <c r="AV106" s="276"/>
      <c r="AW106" s="277"/>
      <c r="AX106" s="279"/>
      <c r="AY106" s="280"/>
      <c r="AZ106" s="280"/>
      <c r="BA106" s="280"/>
      <c r="BB106" s="280"/>
      <c r="BC106" s="280"/>
      <c r="BD106" s="281"/>
      <c r="BE106" s="280"/>
      <c r="BF106" s="280"/>
      <c r="BG106" s="281"/>
      <c r="BH106" s="52"/>
    </row>
    <row r="107" spans="12:60" ht="14.25" customHeight="1">
      <c r="L107" s="52"/>
      <c r="Q107" s="53"/>
      <c r="R107" s="285"/>
      <c r="S107" s="286"/>
      <c r="T107" s="286"/>
      <c r="U107" s="286"/>
      <c r="V107" s="286"/>
      <c r="W107" s="287"/>
      <c r="X107" s="291" t="s">
        <v>50</v>
      </c>
      <c r="Y107" s="190"/>
      <c r="Z107" s="292"/>
      <c r="AA107" s="292"/>
      <c r="AB107" s="292"/>
      <c r="AC107" s="292"/>
      <c r="AD107" s="292"/>
      <c r="AE107" s="159"/>
      <c r="AF107" s="159"/>
      <c r="AG107" s="291" t="s">
        <v>51</v>
      </c>
      <c r="AH107" s="190"/>
      <c r="AI107" s="292"/>
      <c r="AJ107" s="292"/>
      <c r="AK107" s="292"/>
      <c r="AL107" s="292"/>
      <c r="AM107" s="292"/>
      <c r="AN107" s="159"/>
      <c r="AO107" s="293"/>
      <c r="AP107" s="190" t="s">
        <v>52</v>
      </c>
      <c r="AQ107" s="190"/>
      <c r="AR107" s="292"/>
      <c r="AS107" s="292"/>
      <c r="AT107" s="292"/>
      <c r="AU107" s="292"/>
      <c r="AV107" s="292"/>
      <c r="AW107" s="159"/>
      <c r="AX107" s="294"/>
      <c r="AY107" s="98" t="s">
        <v>53</v>
      </c>
      <c r="AZ107" s="98"/>
      <c r="BA107" s="98"/>
      <c r="BB107" s="98"/>
      <c r="BC107" s="98"/>
      <c r="BD107" s="190"/>
      <c r="BE107" s="98" t="s">
        <v>54</v>
      </c>
      <c r="BF107" s="98"/>
      <c r="BG107" s="190"/>
      <c r="BH107" s="52"/>
    </row>
    <row r="108" spans="12:60">
      <c r="L108" s="52"/>
      <c r="Q108" s="53"/>
      <c r="R108" s="288"/>
      <c r="S108" s="289"/>
      <c r="T108" s="289"/>
      <c r="U108" s="289"/>
      <c r="V108" s="289"/>
      <c r="W108" s="290"/>
      <c r="X108" s="260" t="s">
        <v>58</v>
      </c>
      <c r="Y108" s="261"/>
      <c r="Z108" s="262"/>
      <c r="AA108" s="262"/>
      <c r="AB108" s="262"/>
      <c r="AC108" s="262"/>
      <c r="AD108" s="262"/>
      <c r="AE108" s="263"/>
      <c r="AF108" s="263"/>
      <c r="AG108" s="260" t="s">
        <v>56</v>
      </c>
      <c r="AH108" s="261"/>
      <c r="AI108" s="262"/>
      <c r="AJ108" s="262"/>
      <c r="AK108" s="262"/>
      <c r="AL108" s="262"/>
      <c r="AM108" s="262"/>
      <c r="AN108" s="263"/>
      <c r="AO108" s="264"/>
      <c r="AP108" s="265" t="s">
        <v>59</v>
      </c>
      <c r="AQ108" s="265"/>
      <c r="AR108" s="266"/>
      <c r="AS108" s="266"/>
      <c r="AT108" s="266"/>
      <c r="AU108" s="266"/>
      <c r="AV108" s="266"/>
      <c r="AW108" s="267"/>
      <c r="AX108" s="268"/>
      <c r="AY108" s="269" t="s">
        <v>60</v>
      </c>
      <c r="AZ108" s="270"/>
      <c r="BA108" s="270"/>
      <c r="BB108" s="270"/>
      <c r="BC108" s="270"/>
      <c r="BD108" s="271"/>
      <c r="BE108" s="272" t="s">
        <v>61</v>
      </c>
      <c r="BF108" s="272"/>
      <c r="BG108" s="273"/>
      <c r="BH108" s="52"/>
    </row>
    <row r="109" spans="12:60" ht="12.75" customHeight="1">
      <c r="L109" s="52"/>
      <c r="Q109" s="53"/>
      <c r="R109" s="153" t="s">
        <v>63</v>
      </c>
      <c r="S109" s="231" t="s">
        <v>64</v>
      </c>
      <c r="T109" s="231"/>
      <c r="U109" s="231"/>
      <c r="V109" s="231"/>
      <c r="W109" s="232"/>
      <c r="X109" s="224" t="str">
        <f>IF(X35="","",X35)</f>
        <v/>
      </c>
      <c r="Y109" s="218" t="str">
        <f t="shared" ref="Y109:AX109" si="2">IF(Y35="","",Y35)</f>
        <v/>
      </c>
      <c r="Z109" s="220" t="str">
        <f t="shared" si="2"/>
        <v/>
      </c>
      <c r="AA109" s="216" t="str">
        <f t="shared" si="2"/>
        <v/>
      </c>
      <c r="AB109" s="218" t="str">
        <f t="shared" si="2"/>
        <v/>
      </c>
      <c r="AC109" s="220" t="str">
        <f t="shared" si="2"/>
        <v/>
      </c>
      <c r="AD109" s="216" t="str">
        <f t="shared" si="2"/>
        <v/>
      </c>
      <c r="AE109" s="218" t="str">
        <f t="shared" si="2"/>
        <v/>
      </c>
      <c r="AF109" s="222" t="str">
        <f t="shared" si="2"/>
        <v/>
      </c>
      <c r="AG109" s="224" t="str">
        <f t="shared" si="2"/>
        <v/>
      </c>
      <c r="AH109" s="218" t="str">
        <f t="shared" si="2"/>
        <v/>
      </c>
      <c r="AI109" s="220" t="str">
        <f t="shared" si="2"/>
        <v/>
      </c>
      <c r="AJ109" s="216" t="str">
        <f t="shared" si="2"/>
        <v/>
      </c>
      <c r="AK109" s="218" t="str">
        <f t="shared" si="2"/>
        <v/>
      </c>
      <c r="AL109" s="220" t="str">
        <f t="shared" si="2"/>
        <v/>
      </c>
      <c r="AM109" s="245" t="str">
        <f t="shared" si="2"/>
        <v/>
      </c>
      <c r="AN109" s="247" t="str">
        <f t="shared" si="2"/>
        <v/>
      </c>
      <c r="AO109" s="249" t="str">
        <f t="shared" si="2"/>
        <v/>
      </c>
      <c r="AP109" s="224" t="str">
        <f t="shared" si="2"/>
        <v/>
      </c>
      <c r="AQ109" s="218" t="str">
        <f t="shared" si="2"/>
        <v/>
      </c>
      <c r="AR109" s="220" t="str">
        <f t="shared" si="2"/>
        <v/>
      </c>
      <c r="AS109" s="216" t="str">
        <f t="shared" si="2"/>
        <v/>
      </c>
      <c r="AT109" s="218" t="str">
        <f t="shared" si="2"/>
        <v/>
      </c>
      <c r="AU109" s="220" t="str">
        <f t="shared" si="2"/>
        <v/>
      </c>
      <c r="AV109" s="216" t="str">
        <f t="shared" si="2"/>
        <v/>
      </c>
      <c r="AW109" s="218" t="str">
        <f t="shared" si="2"/>
        <v/>
      </c>
      <c r="AX109" s="228" t="str">
        <f t="shared" si="2"/>
        <v/>
      </c>
      <c r="AY109" s="129"/>
      <c r="AZ109" s="128"/>
      <c r="BA109" s="237"/>
      <c r="BB109" s="238"/>
      <c r="BC109" s="241"/>
      <c r="BD109" s="242"/>
      <c r="BE109" s="59"/>
      <c r="BF109" s="59"/>
      <c r="BG109" s="60"/>
      <c r="BH109" s="52"/>
    </row>
    <row r="110" spans="12:60" ht="12.75" customHeight="1">
      <c r="L110" s="52"/>
      <c r="Q110" s="53"/>
      <c r="R110" s="201"/>
      <c r="S110" s="233"/>
      <c r="T110" s="233"/>
      <c r="U110" s="233"/>
      <c r="V110" s="233"/>
      <c r="W110" s="234"/>
      <c r="X110" s="236"/>
      <c r="Y110" s="219"/>
      <c r="Z110" s="221"/>
      <c r="AA110" s="217"/>
      <c r="AB110" s="219"/>
      <c r="AC110" s="221"/>
      <c r="AD110" s="217"/>
      <c r="AE110" s="219"/>
      <c r="AF110" s="223"/>
      <c r="AG110" s="225"/>
      <c r="AH110" s="226"/>
      <c r="AI110" s="227"/>
      <c r="AJ110" s="235"/>
      <c r="AK110" s="226"/>
      <c r="AL110" s="227"/>
      <c r="AM110" s="246"/>
      <c r="AN110" s="248"/>
      <c r="AO110" s="250"/>
      <c r="AP110" s="225"/>
      <c r="AQ110" s="226"/>
      <c r="AR110" s="227"/>
      <c r="AS110" s="235"/>
      <c r="AT110" s="226"/>
      <c r="AU110" s="227"/>
      <c r="AV110" s="235"/>
      <c r="AW110" s="226"/>
      <c r="AX110" s="229"/>
      <c r="AY110" s="118"/>
      <c r="AZ110" s="115"/>
      <c r="BA110" s="239"/>
      <c r="BB110" s="240"/>
      <c r="BC110" s="243"/>
      <c r="BD110" s="244"/>
      <c r="BE110" s="53"/>
      <c r="BF110" s="53"/>
      <c r="BG110" s="62"/>
      <c r="BH110" s="52"/>
    </row>
    <row r="111" spans="12:60" ht="12.75" customHeight="1">
      <c r="L111" s="52"/>
      <c r="Q111" s="53"/>
      <c r="R111" s="153" t="s">
        <v>66</v>
      </c>
      <c r="S111" s="207" t="s">
        <v>67</v>
      </c>
      <c r="T111" s="207"/>
      <c r="U111" s="207"/>
      <c r="V111" s="207"/>
      <c r="W111" s="208"/>
      <c r="X111" s="131" t="str">
        <f t="shared" ref="X111:AX111" si="3">IF(X37="","",X37)</f>
        <v/>
      </c>
      <c r="Y111" s="125" t="str">
        <f t="shared" si="3"/>
        <v/>
      </c>
      <c r="Z111" s="122" t="str">
        <f t="shared" si="3"/>
        <v/>
      </c>
      <c r="AA111" s="124" t="str">
        <f t="shared" si="3"/>
        <v/>
      </c>
      <c r="AB111" s="125" t="str">
        <f t="shared" si="3"/>
        <v/>
      </c>
      <c r="AC111" s="122" t="str">
        <f t="shared" si="3"/>
        <v/>
      </c>
      <c r="AD111" s="124" t="str">
        <f t="shared" si="3"/>
        <v/>
      </c>
      <c r="AE111" s="125" t="str">
        <f t="shared" si="3"/>
        <v/>
      </c>
      <c r="AF111" s="183" t="str">
        <f t="shared" si="3"/>
        <v/>
      </c>
      <c r="AG111" s="196" t="str">
        <f t="shared" si="3"/>
        <v/>
      </c>
      <c r="AH111" s="188" t="str">
        <f t="shared" si="3"/>
        <v/>
      </c>
      <c r="AI111" s="186" t="str">
        <f t="shared" si="3"/>
        <v/>
      </c>
      <c r="AJ111" s="187" t="str">
        <f t="shared" si="3"/>
        <v/>
      </c>
      <c r="AK111" s="188" t="str">
        <f t="shared" si="3"/>
        <v/>
      </c>
      <c r="AL111" s="186" t="str">
        <f t="shared" si="3"/>
        <v/>
      </c>
      <c r="AM111" s="193" t="str">
        <f t="shared" si="3"/>
        <v/>
      </c>
      <c r="AN111" s="194" t="str">
        <f t="shared" si="3"/>
        <v/>
      </c>
      <c r="AO111" s="195" t="str">
        <f t="shared" si="3"/>
        <v/>
      </c>
      <c r="AP111" s="196" t="str">
        <f t="shared" si="3"/>
        <v/>
      </c>
      <c r="AQ111" s="188" t="str">
        <f t="shared" si="3"/>
        <v/>
      </c>
      <c r="AR111" s="186" t="str">
        <f t="shared" si="3"/>
        <v/>
      </c>
      <c r="AS111" s="187" t="str">
        <f t="shared" si="3"/>
        <v/>
      </c>
      <c r="AT111" s="188" t="str">
        <f t="shared" si="3"/>
        <v/>
      </c>
      <c r="AU111" s="186" t="str">
        <f t="shared" si="3"/>
        <v/>
      </c>
      <c r="AV111" s="187" t="str">
        <f t="shared" si="3"/>
        <v/>
      </c>
      <c r="AW111" s="188" t="str">
        <f t="shared" si="3"/>
        <v/>
      </c>
      <c r="AX111" s="189" t="str">
        <f t="shared" si="3"/>
        <v/>
      </c>
      <c r="AY111" s="116"/>
      <c r="AZ111" s="113"/>
      <c r="BA111" s="112"/>
      <c r="BB111" s="113"/>
      <c r="BC111" s="116"/>
      <c r="BD111" s="117"/>
      <c r="BE111" s="53"/>
      <c r="BF111" s="53"/>
      <c r="BG111" s="62"/>
      <c r="BH111" s="52"/>
    </row>
    <row r="112" spans="12:60" ht="12.75" customHeight="1">
      <c r="L112" s="52"/>
      <c r="Q112" s="53"/>
      <c r="R112" s="153"/>
      <c r="S112" s="207"/>
      <c r="T112" s="207"/>
      <c r="U112" s="207"/>
      <c r="V112" s="207"/>
      <c r="W112" s="208"/>
      <c r="X112" s="197"/>
      <c r="Y112" s="198"/>
      <c r="Z112" s="199"/>
      <c r="AA112" s="200"/>
      <c r="AB112" s="198"/>
      <c r="AC112" s="199"/>
      <c r="AD112" s="200"/>
      <c r="AE112" s="198"/>
      <c r="AF112" s="206"/>
      <c r="AG112" s="196"/>
      <c r="AH112" s="188"/>
      <c r="AI112" s="186"/>
      <c r="AJ112" s="187"/>
      <c r="AK112" s="188"/>
      <c r="AL112" s="186"/>
      <c r="AM112" s="193"/>
      <c r="AN112" s="194"/>
      <c r="AO112" s="195"/>
      <c r="AP112" s="196"/>
      <c r="AQ112" s="188"/>
      <c r="AR112" s="186"/>
      <c r="AS112" s="187"/>
      <c r="AT112" s="188"/>
      <c r="AU112" s="186"/>
      <c r="AV112" s="187"/>
      <c r="AW112" s="188"/>
      <c r="AX112" s="189"/>
      <c r="AY112" s="116"/>
      <c r="AZ112" s="113"/>
      <c r="BA112" s="112"/>
      <c r="BB112" s="113"/>
      <c r="BC112" s="116"/>
      <c r="BD112" s="117"/>
      <c r="BE112" s="53"/>
      <c r="BF112" s="53"/>
      <c r="BG112" s="62"/>
      <c r="BH112" s="52"/>
    </row>
    <row r="113" spans="12:60" ht="12.75" customHeight="1">
      <c r="L113" s="52"/>
      <c r="Q113" s="53"/>
      <c r="R113" s="120" t="s">
        <v>69</v>
      </c>
      <c r="S113" s="202" t="s">
        <v>70</v>
      </c>
      <c r="T113" s="202"/>
      <c r="U113" s="202"/>
      <c r="V113" s="202"/>
      <c r="W113" s="203"/>
      <c r="X113" s="131" t="str">
        <f t="shared" ref="X113:AX113" si="4">IF(X39="","",X39)</f>
        <v/>
      </c>
      <c r="Y113" s="125" t="str">
        <f t="shared" si="4"/>
        <v/>
      </c>
      <c r="Z113" s="122" t="str">
        <f t="shared" si="4"/>
        <v/>
      </c>
      <c r="AA113" s="124" t="str">
        <f t="shared" si="4"/>
        <v/>
      </c>
      <c r="AB113" s="125" t="str">
        <f t="shared" si="4"/>
        <v/>
      </c>
      <c r="AC113" s="122" t="str">
        <f t="shared" si="4"/>
        <v/>
      </c>
      <c r="AD113" s="124" t="str">
        <f t="shared" si="4"/>
        <v/>
      </c>
      <c r="AE113" s="125" t="str">
        <f t="shared" si="4"/>
        <v/>
      </c>
      <c r="AF113" s="183" t="str">
        <f t="shared" si="4"/>
        <v/>
      </c>
      <c r="AG113" s="196" t="str">
        <f t="shared" si="4"/>
        <v/>
      </c>
      <c r="AH113" s="188" t="str">
        <f t="shared" si="4"/>
        <v/>
      </c>
      <c r="AI113" s="186" t="str">
        <f t="shared" si="4"/>
        <v/>
      </c>
      <c r="AJ113" s="187" t="str">
        <f t="shared" si="4"/>
        <v/>
      </c>
      <c r="AK113" s="188" t="str">
        <f t="shared" si="4"/>
        <v/>
      </c>
      <c r="AL113" s="186" t="str">
        <f t="shared" si="4"/>
        <v/>
      </c>
      <c r="AM113" s="193" t="str">
        <f t="shared" si="4"/>
        <v/>
      </c>
      <c r="AN113" s="194" t="str">
        <f t="shared" si="4"/>
        <v/>
      </c>
      <c r="AO113" s="195" t="str">
        <f t="shared" si="4"/>
        <v/>
      </c>
      <c r="AP113" s="196" t="str">
        <f t="shared" si="4"/>
        <v/>
      </c>
      <c r="AQ113" s="188" t="str">
        <f t="shared" si="4"/>
        <v/>
      </c>
      <c r="AR113" s="186" t="str">
        <f t="shared" si="4"/>
        <v/>
      </c>
      <c r="AS113" s="187" t="str">
        <f t="shared" si="4"/>
        <v/>
      </c>
      <c r="AT113" s="188" t="str">
        <f t="shared" si="4"/>
        <v/>
      </c>
      <c r="AU113" s="186" t="str">
        <f t="shared" si="4"/>
        <v/>
      </c>
      <c r="AV113" s="187" t="str">
        <f t="shared" si="4"/>
        <v/>
      </c>
      <c r="AW113" s="188" t="str">
        <f t="shared" si="4"/>
        <v/>
      </c>
      <c r="AX113" s="189" t="str">
        <f t="shared" si="4"/>
        <v/>
      </c>
      <c r="AY113" s="129"/>
      <c r="AZ113" s="128"/>
      <c r="BA113" s="127"/>
      <c r="BB113" s="128"/>
      <c r="BC113" s="129"/>
      <c r="BD113" s="130"/>
      <c r="BE113" s="53"/>
      <c r="BF113" s="53"/>
      <c r="BG113" s="62"/>
      <c r="BH113" s="52"/>
    </row>
    <row r="114" spans="12:60" ht="12.75" customHeight="1">
      <c r="L114" s="52"/>
      <c r="Q114" s="53"/>
      <c r="R114" s="201"/>
      <c r="S114" s="204"/>
      <c r="T114" s="204"/>
      <c r="U114" s="204"/>
      <c r="V114" s="204"/>
      <c r="W114" s="205"/>
      <c r="X114" s="197"/>
      <c r="Y114" s="198"/>
      <c r="Z114" s="199"/>
      <c r="AA114" s="200"/>
      <c r="AB114" s="198"/>
      <c r="AC114" s="199"/>
      <c r="AD114" s="200"/>
      <c r="AE114" s="198"/>
      <c r="AF114" s="206"/>
      <c r="AG114" s="196"/>
      <c r="AH114" s="188"/>
      <c r="AI114" s="186"/>
      <c r="AJ114" s="187"/>
      <c r="AK114" s="188"/>
      <c r="AL114" s="186"/>
      <c r="AM114" s="193"/>
      <c r="AN114" s="194"/>
      <c r="AO114" s="195"/>
      <c r="AP114" s="196"/>
      <c r="AQ114" s="188"/>
      <c r="AR114" s="186"/>
      <c r="AS114" s="187"/>
      <c r="AT114" s="188"/>
      <c r="AU114" s="186"/>
      <c r="AV114" s="187"/>
      <c r="AW114" s="188"/>
      <c r="AX114" s="189"/>
      <c r="AY114" s="118"/>
      <c r="AZ114" s="115"/>
      <c r="BA114" s="114"/>
      <c r="BB114" s="115"/>
      <c r="BC114" s="118"/>
      <c r="BD114" s="119"/>
      <c r="BE114" s="53"/>
      <c r="BF114" s="53"/>
      <c r="BG114" s="62"/>
      <c r="BH114" s="52"/>
    </row>
    <row r="115" spans="12:60" ht="12.75" customHeight="1">
      <c r="L115" s="52"/>
      <c r="Q115" s="53"/>
      <c r="R115" s="153" t="s">
        <v>72</v>
      </c>
      <c r="S115" s="184" t="s">
        <v>73</v>
      </c>
      <c r="T115" s="184"/>
      <c r="U115" s="184"/>
      <c r="V115" s="184"/>
      <c r="W115" s="185"/>
      <c r="X115" s="131" t="str">
        <f t="shared" ref="X115:AX115" si="5">IF(X41="","",X41)</f>
        <v/>
      </c>
      <c r="Y115" s="125" t="str">
        <f t="shared" si="5"/>
        <v/>
      </c>
      <c r="Z115" s="122" t="str">
        <f t="shared" si="5"/>
        <v/>
      </c>
      <c r="AA115" s="124" t="str">
        <f t="shared" si="5"/>
        <v/>
      </c>
      <c r="AB115" s="125" t="str">
        <f t="shared" si="5"/>
        <v/>
      </c>
      <c r="AC115" s="122" t="str">
        <f t="shared" si="5"/>
        <v/>
      </c>
      <c r="AD115" s="124" t="str">
        <f t="shared" si="5"/>
        <v/>
      </c>
      <c r="AE115" s="125" t="str">
        <f t="shared" si="5"/>
        <v/>
      </c>
      <c r="AF115" s="183" t="str">
        <f t="shared" si="5"/>
        <v/>
      </c>
      <c r="AG115" s="196" t="str">
        <f t="shared" si="5"/>
        <v/>
      </c>
      <c r="AH115" s="188" t="str">
        <f t="shared" si="5"/>
        <v/>
      </c>
      <c r="AI115" s="186" t="str">
        <f t="shared" si="5"/>
        <v/>
      </c>
      <c r="AJ115" s="187" t="str">
        <f t="shared" si="5"/>
        <v/>
      </c>
      <c r="AK115" s="188" t="str">
        <f t="shared" si="5"/>
        <v/>
      </c>
      <c r="AL115" s="186" t="str">
        <f t="shared" si="5"/>
        <v/>
      </c>
      <c r="AM115" s="193" t="str">
        <f t="shared" si="5"/>
        <v/>
      </c>
      <c r="AN115" s="194" t="str">
        <f t="shared" si="5"/>
        <v/>
      </c>
      <c r="AO115" s="195" t="str">
        <f t="shared" si="5"/>
        <v/>
      </c>
      <c r="AP115" s="196" t="str">
        <f t="shared" si="5"/>
        <v/>
      </c>
      <c r="AQ115" s="188" t="str">
        <f t="shared" si="5"/>
        <v/>
      </c>
      <c r="AR115" s="186" t="str">
        <f t="shared" si="5"/>
        <v/>
      </c>
      <c r="AS115" s="187" t="str">
        <f t="shared" si="5"/>
        <v/>
      </c>
      <c r="AT115" s="188" t="str">
        <f t="shared" si="5"/>
        <v/>
      </c>
      <c r="AU115" s="186" t="str">
        <f t="shared" si="5"/>
        <v/>
      </c>
      <c r="AV115" s="187" t="str">
        <f t="shared" si="5"/>
        <v/>
      </c>
      <c r="AW115" s="188" t="str">
        <f t="shared" si="5"/>
        <v/>
      </c>
      <c r="AX115" s="189" t="str">
        <f t="shared" si="5"/>
        <v/>
      </c>
      <c r="AY115" s="116"/>
      <c r="AZ115" s="113"/>
      <c r="BA115" s="112"/>
      <c r="BB115" s="113"/>
      <c r="BC115" s="116"/>
      <c r="BD115" s="117"/>
      <c r="BE115" s="98" t="s">
        <v>74</v>
      </c>
      <c r="BF115" s="98"/>
      <c r="BG115" s="190"/>
      <c r="BH115" s="52"/>
    </row>
    <row r="116" spans="12:60" ht="12.75" customHeight="1">
      <c r="L116" s="52"/>
      <c r="Q116" s="53"/>
      <c r="R116" s="153"/>
      <c r="S116" s="191">
        <f>D116</f>
        <v>0</v>
      </c>
      <c r="T116" s="191"/>
      <c r="U116" s="191"/>
      <c r="V116" s="191"/>
      <c r="W116" s="192"/>
      <c r="X116" s="197"/>
      <c r="Y116" s="198"/>
      <c r="Z116" s="199"/>
      <c r="AA116" s="200"/>
      <c r="AB116" s="198"/>
      <c r="AC116" s="199"/>
      <c r="AD116" s="200"/>
      <c r="AE116" s="198"/>
      <c r="AF116" s="206"/>
      <c r="AG116" s="196"/>
      <c r="AH116" s="188"/>
      <c r="AI116" s="186"/>
      <c r="AJ116" s="187"/>
      <c r="AK116" s="188"/>
      <c r="AL116" s="186"/>
      <c r="AM116" s="193"/>
      <c r="AN116" s="194"/>
      <c r="AO116" s="195"/>
      <c r="AP116" s="196"/>
      <c r="AQ116" s="188"/>
      <c r="AR116" s="186"/>
      <c r="AS116" s="187"/>
      <c r="AT116" s="188"/>
      <c r="AU116" s="186"/>
      <c r="AV116" s="187"/>
      <c r="AW116" s="188"/>
      <c r="AX116" s="189"/>
      <c r="AY116" s="116"/>
      <c r="AZ116" s="113"/>
      <c r="BA116" s="112"/>
      <c r="BB116" s="113"/>
      <c r="BC116" s="116"/>
      <c r="BD116" s="117"/>
      <c r="BE116" s="73" t="s">
        <v>77</v>
      </c>
      <c r="BF116" s="53"/>
      <c r="BG116" s="83" t="s">
        <v>76</v>
      </c>
      <c r="BH116" s="52"/>
    </row>
    <row r="117" spans="12:60" ht="13.5" customHeight="1">
      <c r="L117" s="52"/>
      <c r="Q117" s="53"/>
      <c r="R117" s="120" t="s">
        <v>78</v>
      </c>
      <c r="S117" s="100" t="s">
        <v>127</v>
      </c>
      <c r="T117" s="100"/>
      <c r="U117" s="100"/>
      <c r="V117" s="100"/>
      <c r="W117" s="101"/>
      <c r="X117" s="131" t="str">
        <f t="shared" ref="X117:AX117" si="6">IF(X43="","",X43)</f>
        <v/>
      </c>
      <c r="Y117" s="125" t="str">
        <f t="shared" si="6"/>
        <v/>
      </c>
      <c r="Z117" s="122" t="str">
        <f t="shared" si="6"/>
        <v/>
      </c>
      <c r="AA117" s="124" t="str">
        <f t="shared" si="6"/>
        <v/>
      </c>
      <c r="AB117" s="177" t="str">
        <f t="shared" si="6"/>
        <v/>
      </c>
      <c r="AC117" s="122" t="str">
        <f t="shared" si="6"/>
        <v/>
      </c>
      <c r="AD117" s="124" t="str">
        <f t="shared" si="6"/>
        <v/>
      </c>
      <c r="AE117" s="125" t="str">
        <f t="shared" si="6"/>
        <v/>
      </c>
      <c r="AF117" s="183" t="str">
        <f t="shared" si="6"/>
        <v/>
      </c>
      <c r="AG117" s="131" t="str">
        <f t="shared" si="6"/>
        <v/>
      </c>
      <c r="AH117" s="125" t="str">
        <f t="shared" si="6"/>
        <v/>
      </c>
      <c r="AI117" s="122" t="str">
        <f t="shared" si="6"/>
        <v/>
      </c>
      <c r="AJ117" s="124" t="str">
        <f t="shared" si="6"/>
        <v/>
      </c>
      <c r="AK117" s="125" t="str">
        <f t="shared" si="6"/>
        <v/>
      </c>
      <c r="AL117" s="122" t="str">
        <f t="shared" si="6"/>
        <v/>
      </c>
      <c r="AM117" s="178" t="str">
        <f t="shared" si="6"/>
        <v/>
      </c>
      <c r="AN117" s="179" t="str">
        <f t="shared" si="6"/>
        <v/>
      </c>
      <c r="AO117" s="181" t="str">
        <f t="shared" si="6"/>
        <v/>
      </c>
      <c r="AP117" s="131" t="str">
        <f t="shared" si="6"/>
        <v/>
      </c>
      <c r="AQ117" s="125" t="str">
        <f t="shared" si="6"/>
        <v/>
      </c>
      <c r="AR117" s="122" t="str">
        <f t="shared" si="6"/>
        <v/>
      </c>
      <c r="AS117" s="124" t="str">
        <f t="shared" si="6"/>
        <v/>
      </c>
      <c r="AT117" s="125" t="str">
        <f t="shared" si="6"/>
        <v/>
      </c>
      <c r="AU117" s="122" t="str">
        <f t="shared" si="6"/>
        <v/>
      </c>
      <c r="AV117" s="124" t="str">
        <f t="shared" si="6"/>
        <v/>
      </c>
      <c r="AW117" s="125" t="str">
        <f t="shared" si="6"/>
        <v/>
      </c>
      <c r="AX117" s="126" t="str">
        <f t="shared" si="6"/>
        <v/>
      </c>
      <c r="AY117" s="129"/>
      <c r="AZ117" s="128"/>
      <c r="BA117" s="127"/>
      <c r="BB117" s="128"/>
      <c r="BC117" s="129"/>
      <c r="BD117" s="130"/>
      <c r="BE117" s="53"/>
      <c r="BF117" s="53"/>
      <c r="BG117" s="62"/>
      <c r="BH117" s="52"/>
    </row>
    <row r="118" spans="12:60" ht="14.25" customHeight="1">
      <c r="L118" s="52"/>
      <c r="Q118" s="53"/>
      <c r="R118" s="121"/>
      <c r="S118" s="102"/>
      <c r="T118" s="102"/>
      <c r="U118" s="102"/>
      <c r="V118" s="102"/>
      <c r="W118" s="103"/>
      <c r="X118" s="132"/>
      <c r="Y118" s="109"/>
      <c r="Z118" s="123"/>
      <c r="AA118" s="107"/>
      <c r="AB118" s="109"/>
      <c r="AC118" s="123"/>
      <c r="AD118" s="107"/>
      <c r="AE118" s="109"/>
      <c r="AF118" s="174"/>
      <c r="AG118" s="132"/>
      <c r="AH118" s="109"/>
      <c r="AI118" s="123"/>
      <c r="AJ118" s="107"/>
      <c r="AK118" s="109"/>
      <c r="AL118" s="123"/>
      <c r="AM118" s="176"/>
      <c r="AN118" s="180"/>
      <c r="AO118" s="182"/>
      <c r="AP118" s="132"/>
      <c r="AQ118" s="109"/>
      <c r="AR118" s="123"/>
      <c r="AS118" s="107"/>
      <c r="AT118" s="109"/>
      <c r="AU118" s="123"/>
      <c r="AV118" s="107"/>
      <c r="AW118" s="109"/>
      <c r="AX118" s="111"/>
      <c r="AY118" s="118"/>
      <c r="AZ118" s="115"/>
      <c r="BA118" s="114"/>
      <c r="BB118" s="115"/>
      <c r="BC118" s="118"/>
      <c r="BD118" s="119"/>
      <c r="BE118" s="75"/>
      <c r="BF118" s="75"/>
      <c r="BG118" s="76"/>
      <c r="BH118" s="52"/>
    </row>
    <row r="119" spans="12:60" ht="24" customHeight="1">
      <c r="L119" s="52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162"/>
      <c r="AZ119" s="161"/>
      <c r="BA119" s="160"/>
      <c r="BB119" s="161"/>
      <c r="BC119" s="152"/>
      <c r="BD119" s="162"/>
      <c r="BE119" s="163" t="s">
        <v>80</v>
      </c>
      <c r="BF119" s="164"/>
      <c r="BG119" s="164"/>
      <c r="BH119" s="52"/>
    </row>
    <row r="120" spans="12:60" ht="12.75" customHeight="1">
      <c r="L120" s="52"/>
      <c r="Q120" s="53"/>
      <c r="R120" s="165" t="s">
        <v>82</v>
      </c>
      <c r="S120" s="166" t="s">
        <v>83</v>
      </c>
      <c r="T120" s="166"/>
      <c r="U120" s="166"/>
      <c r="V120" s="166"/>
      <c r="W120" s="167"/>
      <c r="X120" s="172" t="str">
        <f t="shared" ref="X120" si="7">IF(X46="","",X46)</f>
        <v/>
      </c>
      <c r="Y120" s="108" t="str">
        <f t="shared" ref="Y120:AX120" si="8">IF(Y46="","",Y46)</f>
        <v/>
      </c>
      <c r="Z120" s="168" t="str">
        <f t="shared" si="8"/>
        <v/>
      </c>
      <c r="AA120" s="106" t="str">
        <f t="shared" si="8"/>
        <v/>
      </c>
      <c r="AB120" s="108" t="str">
        <f t="shared" si="8"/>
        <v/>
      </c>
      <c r="AC120" s="168" t="str">
        <f t="shared" si="8"/>
        <v/>
      </c>
      <c r="AD120" s="106" t="str">
        <f t="shared" si="8"/>
        <v/>
      </c>
      <c r="AE120" s="108" t="str">
        <f t="shared" si="8"/>
        <v/>
      </c>
      <c r="AF120" s="173" t="str">
        <f t="shared" si="8"/>
        <v/>
      </c>
      <c r="AG120" s="172" t="str">
        <f t="shared" si="8"/>
        <v/>
      </c>
      <c r="AH120" s="108" t="str">
        <f t="shared" si="8"/>
        <v/>
      </c>
      <c r="AI120" s="168" t="str">
        <f t="shared" si="8"/>
        <v/>
      </c>
      <c r="AJ120" s="106" t="str">
        <f t="shared" si="8"/>
        <v/>
      </c>
      <c r="AK120" s="108" t="str">
        <f t="shared" si="8"/>
        <v/>
      </c>
      <c r="AL120" s="168" t="str">
        <f t="shared" si="8"/>
        <v/>
      </c>
      <c r="AM120" s="175" t="str">
        <f t="shared" si="8"/>
        <v/>
      </c>
      <c r="AN120" s="314" t="str">
        <f t="shared" si="8"/>
        <v/>
      </c>
      <c r="AO120" s="315" t="str">
        <f t="shared" si="8"/>
        <v/>
      </c>
      <c r="AP120" s="172" t="str">
        <f t="shared" si="8"/>
        <v/>
      </c>
      <c r="AQ120" s="108" t="str">
        <f t="shared" si="8"/>
        <v/>
      </c>
      <c r="AR120" s="168" t="str">
        <f t="shared" si="8"/>
        <v/>
      </c>
      <c r="AS120" s="106" t="str">
        <f t="shared" si="8"/>
        <v/>
      </c>
      <c r="AT120" s="108" t="str">
        <f t="shared" si="8"/>
        <v/>
      </c>
      <c r="AU120" s="168" t="str">
        <f t="shared" si="8"/>
        <v/>
      </c>
      <c r="AV120" s="106" t="str">
        <f t="shared" si="8"/>
        <v/>
      </c>
      <c r="AW120" s="108" t="str">
        <f t="shared" si="8"/>
        <v/>
      </c>
      <c r="AX120" s="110" t="str">
        <f t="shared" si="8"/>
        <v/>
      </c>
      <c r="AY120" s="116"/>
      <c r="AZ120" s="113"/>
      <c r="BA120" s="112"/>
      <c r="BB120" s="113"/>
      <c r="BC120" s="116"/>
      <c r="BD120" s="117"/>
      <c r="BE120" s="129"/>
      <c r="BF120" s="129"/>
      <c r="BG120" s="130"/>
      <c r="BH120" s="52"/>
    </row>
    <row r="121" spans="12:60" ht="12.75" customHeight="1">
      <c r="L121" s="52"/>
      <c r="Q121" s="53"/>
      <c r="R121" s="121"/>
      <c r="S121" s="169" t="s">
        <v>84</v>
      </c>
      <c r="T121" s="169"/>
      <c r="U121" s="170"/>
      <c r="V121" s="170"/>
      <c r="W121" s="171"/>
      <c r="X121" s="132"/>
      <c r="Y121" s="109"/>
      <c r="Z121" s="123"/>
      <c r="AA121" s="107"/>
      <c r="AB121" s="109"/>
      <c r="AC121" s="123"/>
      <c r="AD121" s="107"/>
      <c r="AE121" s="109"/>
      <c r="AF121" s="174"/>
      <c r="AG121" s="132"/>
      <c r="AH121" s="109"/>
      <c r="AI121" s="123"/>
      <c r="AJ121" s="107"/>
      <c r="AK121" s="109"/>
      <c r="AL121" s="123"/>
      <c r="AM121" s="176"/>
      <c r="AN121" s="180"/>
      <c r="AO121" s="182"/>
      <c r="AP121" s="132"/>
      <c r="AQ121" s="109"/>
      <c r="AR121" s="123"/>
      <c r="AS121" s="107"/>
      <c r="AT121" s="109"/>
      <c r="AU121" s="123"/>
      <c r="AV121" s="107"/>
      <c r="AW121" s="109"/>
      <c r="AX121" s="111"/>
      <c r="AY121" s="118"/>
      <c r="AZ121" s="115"/>
      <c r="BA121" s="114"/>
      <c r="BB121" s="115"/>
      <c r="BC121" s="118"/>
      <c r="BD121" s="119"/>
      <c r="BE121" s="118"/>
      <c r="BF121" s="118"/>
      <c r="BG121" s="119"/>
      <c r="BH121" s="52"/>
    </row>
    <row r="122" spans="12:60" ht="10.5" customHeight="1">
      <c r="L122" s="52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2"/>
    </row>
    <row r="123" spans="12:60" ht="12.75" customHeight="1">
      <c r="L123" s="52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4"/>
      <c r="AG123" s="165" t="s">
        <v>87</v>
      </c>
      <c r="AH123" s="84"/>
      <c r="AI123" s="305" t="s">
        <v>123</v>
      </c>
      <c r="AJ123" s="306"/>
      <c r="AK123" s="306"/>
      <c r="AL123" s="306"/>
      <c r="AM123" s="306"/>
      <c r="AN123" s="306"/>
      <c r="AO123" s="307"/>
      <c r="AP123" s="309" t="str">
        <f t="shared" ref="AP123" si="9">IF(AP49="","",AP49)</f>
        <v/>
      </c>
      <c r="AQ123" s="145" t="str">
        <f t="shared" ref="AQ123:AX123" si="10">IF(AQ49="","",AQ49)</f>
        <v/>
      </c>
      <c r="AR123" s="308" t="str">
        <f t="shared" si="10"/>
        <v/>
      </c>
      <c r="AS123" s="143" t="str">
        <f t="shared" si="10"/>
        <v/>
      </c>
      <c r="AT123" s="145" t="str">
        <f t="shared" si="10"/>
        <v/>
      </c>
      <c r="AU123" s="308" t="str">
        <f t="shared" si="10"/>
        <v/>
      </c>
      <c r="AV123" s="143" t="str">
        <f t="shared" si="10"/>
        <v/>
      </c>
      <c r="AW123" s="145" t="str">
        <f t="shared" si="10"/>
        <v/>
      </c>
      <c r="AX123" s="147" t="str">
        <f t="shared" si="10"/>
        <v/>
      </c>
      <c r="AY123" s="299"/>
      <c r="AZ123" s="151"/>
      <c r="BA123" s="149"/>
      <c r="BB123" s="150"/>
      <c r="BC123" s="151"/>
      <c r="BD123" s="152"/>
      <c r="BE123" s="53"/>
      <c r="BF123" s="53"/>
      <c r="BG123" s="53"/>
      <c r="BH123" s="52"/>
    </row>
    <row r="124" spans="12:60" ht="12.75" customHeight="1">
      <c r="L124" s="52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4"/>
      <c r="AG124" s="304"/>
      <c r="AH124" s="99" t="s">
        <v>124</v>
      </c>
      <c r="AI124" s="99"/>
      <c r="AJ124" s="99"/>
      <c r="AK124" s="99"/>
      <c r="AL124" s="99"/>
      <c r="AM124" s="85">
        <f>AM50</f>
        <v>10</v>
      </c>
      <c r="AN124" s="86" t="s">
        <v>125</v>
      </c>
      <c r="AO124" s="87"/>
      <c r="AP124" s="300"/>
      <c r="AQ124" s="146"/>
      <c r="AR124" s="156"/>
      <c r="AS124" s="144"/>
      <c r="AT124" s="146"/>
      <c r="AU124" s="156"/>
      <c r="AV124" s="144"/>
      <c r="AW124" s="146"/>
      <c r="AX124" s="148"/>
      <c r="AY124" s="299"/>
      <c r="AZ124" s="151"/>
      <c r="BA124" s="149"/>
      <c r="BB124" s="150"/>
      <c r="BC124" s="151"/>
      <c r="BD124" s="152"/>
      <c r="BE124" s="53"/>
      <c r="BF124" s="53"/>
      <c r="BG124" s="53"/>
      <c r="BH124" s="52"/>
    </row>
    <row r="125" spans="12:60" ht="12.75" customHeight="1">
      <c r="L125" s="52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4"/>
      <c r="AG125" s="153" t="s">
        <v>90</v>
      </c>
      <c r="AH125" s="54"/>
      <c r="AI125" s="154" t="s">
        <v>91</v>
      </c>
      <c r="AJ125" s="154"/>
      <c r="AK125" s="154"/>
      <c r="AL125" s="154"/>
      <c r="AM125" s="154"/>
      <c r="AN125" s="154"/>
      <c r="AO125" s="155"/>
      <c r="AP125" s="300" t="str">
        <f t="shared" ref="AP125:AX125" si="11">IF(AP51="","",AP51)</f>
        <v/>
      </c>
      <c r="AQ125" s="146" t="str">
        <f t="shared" si="11"/>
        <v/>
      </c>
      <c r="AR125" s="156" t="str">
        <f t="shared" si="11"/>
        <v/>
      </c>
      <c r="AS125" s="144" t="str">
        <f t="shared" si="11"/>
        <v/>
      </c>
      <c r="AT125" s="146" t="str">
        <f t="shared" si="11"/>
        <v/>
      </c>
      <c r="AU125" s="156" t="str">
        <f t="shared" si="11"/>
        <v/>
      </c>
      <c r="AV125" s="144" t="str">
        <f t="shared" si="11"/>
        <v/>
      </c>
      <c r="AW125" s="146" t="str">
        <f t="shared" si="11"/>
        <v/>
      </c>
      <c r="AX125" s="148" t="str">
        <f t="shared" si="11"/>
        <v/>
      </c>
      <c r="AY125" s="303"/>
      <c r="AZ125" s="118"/>
      <c r="BA125" s="149"/>
      <c r="BB125" s="150"/>
      <c r="BC125" s="118"/>
      <c r="BD125" s="119"/>
      <c r="BE125" s="53"/>
      <c r="BF125" s="53"/>
      <c r="BG125" s="53"/>
      <c r="BH125" s="52"/>
    </row>
    <row r="126" spans="12:60" ht="12.75" customHeight="1">
      <c r="L126" s="52"/>
      <c r="Q126" s="53"/>
      <c r="R126" s="53" t="s">
        <v>93</v>
      </c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4"/>
      <c r="AG126" s="121"/>
      <c r="AH126" s="88"/>
      <c r="AI126" s="311" t="s">
        <v>94</v>
      </c>
      <c r="AJ126" s="312"/>
      <c r="AK126" s="312"/>
      <c r="AL126" s="312"/>
      <c r="AM126" s="312"/>
      <c r="AN126" s="312"/>
      <c r="AO126" s="313"/>
      <c r="AP126" s="301"/>
      <c r="AQ126" s="302"/>
      <c r="AR126" s="157"/>
      <c r="AS126" s="158"/>
      <c r="AT126" s="302"/>
      <c r="AU126" s="157"/>
      <c r="AV126" s="158"/>
      <c r="AW126" s="302"/>
      <c r="AX126" s="310"/>
      <c r="AY126" s="299"/>
      <c r="AZ126" s="151"/>
      <c r="BA126" s="251"/>
      <c r="BB126" s="252"/>
      <c r="BC126" s="151"/>
      <c r="BD126" s="152"/>
      <c r="BE126" s="53"/>
      <c r="BF126" s="53"/>
      <c r="BG126" s="53"/>
      <c r="BH126" s="52"/>
    </row>
    <row r="127" spans="12:60">
      <c r="L127" s="52"/>
      <c r="Q127" s="53"/>
      <c r="R127" s="53" t="s">
        <v>96</v>
      </c>
      <c r="S127" s="53"/>
      <c r="T127" s="53"/>
      <c r="U127" s="212">
        <f>IF(U53="","",U53)</f>
        <v>50</v>
      </c>
      <c r="V127" s="212"/>
      <c r="W127" s="53" t="s">
        <v>97</v>
      </c>
      <c r="X127" s="53"/>
      <c r="Y127" s="53"/>
      <c r="Z127" s="73" t="s">
        <v>98</v>
      </c>
      <c r="AA127" s="212">
        <f>IF(AA53="","",AA53)</f>
        <v>50</v>
      </c>
      <c r="AB127" s="212"/>
      <c r="AC127" s="53" t="s">
        <v>97</v>
      </c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  <c r="BH127" s="52"/>
    </row>
    <row r="128" spans="12:60" ht="5.25" customHeight="1">
      <c r="L128" s="52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2"/>
    </row>
    <row r="129" spans="12:60" ht="15" customHeight="1">
      <c r="L129" s="52"/>
      <c r="Q129" s="53"/>
      <c r="R129" s="295" t="s">
        <v>100</v>
      </c>
      <c r="S129" s="296"/>
      <c r="T129" s="296"/>
      <c r="U129" s="296"/>
      <c r="V129" s="296"/>
      <c r="W129" s="296"/>
      <c r="X129" s="296"/>
      <c r="Y129" s="296"/>
      <c r="Z129" s="296"/>
      <c r="AA129" s="297"/>
      <c r="AB129" s="297"/>
      <c r="AC129" s="298"/>
      <c r="AD129" s="54"/>
      <c r="AE129" s="54"/>
      <c r="AF129" s="295" t="s">
        <v>101</v>
      </c>
      <c r="AG129" s="296"/>
      <c r="AH129" s="296"/>
      <c r="AI129" s="296"/>
      <c r="AJ129" s="296"/>
      <c r="AK129" s="296"/>
      <c r="AL129" s="296"/>
      <c r="AM129" s="296"/>
      <c r="AN129" s="296"/>
      <c r="AO129" s="296"/>
      <c r="AP129" s="297"/>
      <c r="AQ129" s="297"/>
      <c r="AR129" s="298"/>
      <c r="AS129" s="53"/>
      <c r="AT129" s="53"/>
      <c r="AU129" s="53"/>
      <c r="AV129" s="53"/>
      <c r="AW129" s="53"/>
      <c r="AX129" s="53"/>
      <c r="AY129" s="53"/>
      <c r="AZ129" s="53"/>
      <c r="BA129" s="53"/>
      <c r="BB129" s="54"/>
      <c r="BC129" s="54"/>
      <c r="BD129" s="54"/>
      <c r="BE129" s="53"/>
      <c r="BF129" s="53"/>
      <c r="BG129" s="53"/>
      <c r="BH129" s="52"/>
    </row>
    <row r="130" spans="12:60">
      <c r="L130" s="52"/>
      <c r="Q130" s="53"/>
      <c r="R130" s="133" t="str">
        <f>IF(R56="","",R56)</f>
        <v/>
      </c>
      <c r="S130" s="134"/>
      <c r="T130" s="134"/>
      <c r="U130" s="134"/>
      <c r="V130" s="134"/>
      <c r="W130" s="134"/>
      <c r="X130" s="134"/>
      <c r="Y130" s="134"/>
      <c r="Z130" s="134"/>
      <c r="AA130" s="134"/>
      <c r="AB130" s="134"/>
      <c r="AC130" s="135"/>
      <c r="AD130" s="53"/>
      <c r="AE130" s="53"/>
      <c r="AF130" s="133" t="str">
        <f>IF(AF56="","",AF56)</f>
        <v/>
      </c>
      <c r="AG130" s="134"/>
      <c r="AH130" s="134"/>
      <c r="AI130" s="134"/>
      <c r="AJ130" s="134"/>
      <c r="AK130" s="134"/>
      <c r="AL130" s="134"/>
      <c r="AM130" s="134"/>
      <c r="AN130" s="134"/>
      <c r="AO130" s="134"/>
      <c r="AP130" s="134"/>
      <c r="AQ130" s="134"/>
      <c r="AR130" s="135"/>
      <c r="AS130" s="53"/>
      <c r="AT130" s="53"/>
      <c r="AU130" s="53"/>
      <c r="AV130" s="53"/>
      <c r="AW130" s="53"/>
      <c r="AX130" s="53"/>
      <c r="AY130" s="53"/>
      <c r="AZ130" s="53"/>
      <c r="BA130" s="53"/>
      <c r="BB130" s="54"/>
      <c r="BC130" s="54"/>
      <c r="BD130" s="54"/>
      <c r="BE130" s="54"/>
      <c r="BF130" s="54"/>
      <c r="BG130" s="54"/>
      <c r="BH130" s="52"/>
    </row>
    <row r="131" spans="12:60">
      <c r="L131" s="52"/>
      <c r="Q131" s="53"/>
      <c r="R131" s="136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8"/>
      <c r="AD131" s="53"/>
      <c r="AE131" s="53"/>
      <c r="AF131" s="136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8"/>
      <c r="AS131" s="53"/>
      <c r="AT131" s="53"/>
      <c r="AU131" s="53"/>
      <c r="AV131" s="53"/>
      <c r="AW131" s="53"/>
      <c r="AX131" s="53"/>
      <c r="AY131" s="53"/>
      <c r="AZ131" s="53"/>
      <c r="BA131" s="53"/>
      <c r="BB131" s="54"/>
      <c r="BC131" s="54"/>
      <c r="BD131" s="54"/>
      <c r="BE131" s="54"/>
      <c r="BF131" s="54"/>
      <c r="BG131" s="54"/>
      <c r="BH131" s="52"/>
    </row>
    <row r="132" spans="12:60">
      <c r="L132" s="52"/>
      <c r="Q132" s="53"/>
      <c r="R132" s="136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8"/>
      <c r="AD132" s="53"/>
      <c r="AE132" s="53"/>
      <c r="AF132" s="136"/>
      <c r="AG132" s="137"/>
      <c r="AH132" s="137"/>
      <c r="AI132" s="137"/>
      <c r="AJ132" s="137"/>
      <c r="AK132" s="137"/>
      <c r="AL132" s="137"/>
      <c r="AM132" s="137"/>
      <c r="AN132" s="137"/>
      <c r="AO132" s="137"/>
      <c r="AP132" s="137"/>
      <c r="AQ132" s="137"/>
      <c r="AR132" s="138"/>
      <c r="AS132" s="53"/>
      <c r="AT132" s="53"/>
      <c r="AU132" s="53"/>
      <c r="AV132" s="53"/>
      <c r="AW132" s="53"/>
      <c r="AX132" s="53"/>
      <c r="AY132" s="53"/>
      <c r="AZ132" s="53"/>
      <c r="BA132" s="53"/>
      <c r="BB132" s="54"/>
      <c r="BC132" s="54"/>
      <c r="BD132" s="54"/>
      <c r="BE132" s="54"/>
      <c r="BF132" s="54"/>
      <c r="BG132" s="54"/>
      <c r="BH132" s="52"/>
    </row>
    <row r="133" spans="12:60">
      <c r="L133" s="52"/>
      <c r="Q133" s="53"/>
      <c r="R133" s="139"/>
      <c r="S133" s="140"/>
      <c r="T133" s="140"/>
      <c r="U133" s="140"/>
      <c r="V133" s="140"/>
      <c r="W133" s="140"/>
      <c r="X133" s="140"/>
      <c r="Y133" s="140"/>
      <c r="Z133" s="140"/>
      <c r="AA133" s="140"/>
      <c r="AB133" s="140"/>
      <c r="AC133" s="141"/>
      <c r="AD133" s="53"/>
      <c r="AE133" s="53"/>
      <c r="AF133" s="139"/>
      <c r="AG133" s="140"/>
      <c r="AH133" s="140"/>
      <c r="AI133" s="140"/>
      <c r="AJ133" s="140"/>
      <c r="AK133" s="140"/>
      <c r="AL133" s="140"/>
      <c r="AM133" s="140"/>
      <c r="AN133" s="140"/>
      <c r="AO133" s="140"/>
      <c r="AP133" s="140"/>
      <c r="AQ133" s="140"/>
      <c r="AR133" s="141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2"/>
    </row>
    <row r="134" spans="12:60" ht="7.5" customHeight="1">
      <c r="L134" s="52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2"/>
    </row>
    <row r="135" spans="12:60" ht="8.25" customHeight="1">
      <c r="L135" s="52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142"/>
      <c r="AN135" s="142"/>
      <c r="AO135" s="142"/>
      <c r="AP135" s="142"/>
      <c r="AQ135" s="142"/>
      <c r="AR135" s="142"/>
      <c r="AS135" s="142"/>
      <c r="AT135" s="142"/>
      <c r="AU135" s="142"/>
      <c r="AV135" s="142"/>
      <c r="AW135" s="142"/>
      <c r="AX135" s="142"/>
      <c r="AY135" s="142"/>
      <c r="AZ135" s="142"/>
      <c r="BA135" s="142"/>
      <c r="BB135" s="142"/>
      <c r="BC135" s="142"/>
      <c r="BD135" s="142"/>
      <c r="BE135" s="142"/>
      <c r="BF135" s="142"/>
      <c r="BG135" s="142"/>
      <c r="BH135" s="52"/>
    </row>
    <row r="136" spans="12:60" ht="16.5" customHeight="1">
      <c r="L136" s="52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104"/>
      <c r="AN136" s="104"/>
      <c r="AO136" s="104"/>
      <c r="AP136" s="104"/>
      <c r="AQ136" s="104"/>
      <c r="AR136" s="104"/>
      <c r="AS136" s="104"/>
      <c r="AT136" s="104"/>
      <c r="AU136" s="104"/>
      <c r="AV136" s="104"/>
      <c r="AW136" s="104"/>
      <c r="AX136" s="104"/>
      <c r="AY136" s="104"/>
      <c r="AZ136" s="104"/>
      <c r="BA136" s="104"/>
      <c r="BB136" s="104"/>
      <c r="BC136" s="104"/>
      <c r="BD136" s="104"/>
      <c r="BE136" s="104"/>
      <c r="BF136" s="104"/>
      <c r="BG136" s="104"/>
      <c r="BH136" s="52"/>
    </row>
    <row r="137" spans="12:60">
      <c r="L137" s="52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104"/>
      <c r="AN137" s="104"/>
      <c r="AO137" s="104"/>
      <c r="AP137" s="104"/>
      <c r="AQ137" s="104"/>
      <c r="AR137" s="104"/>
      <c r="AS137" s="104"/>
      <c r="AT137" s="104"/>
      <c r="AU137" s="104"/>
      <c r="AV137" s="104"/>
      <c r="AW137" s="104"/>
      <c r="AX137" s="104"/>
      <c r="AY137" s="104"/>
      <c r="AZ137" s="104"/>
      <c r="BA137" s="104"/>
      <c r="BB137" s="104"/>
      <c r="BC137" s="104"/>
      <c r="BD137" s="104"/>
      <c r="BE137" s="104"/>
      <c r="BF137" s="104"/>
      <c r="BG137" s="104"/>
      <c r="BH137" s="52"/>
    </row>
    <row r="138" spans="12:60">
      <c r="L138" s="52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52"/>
    </row>
    <row r="139" spans="12:60">
      <c r="L139" s="52"/>
      <c r="Q139" s="53"/>
      <c r="R139" s="53" t="s">
        <v>106</v>
      </c>
      <c r="S139" s="53" t="s">
        <v>107</v>
      </c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2"/>
    </row>
    <row r="140" spans="12:60" ht="3" customHeight="1">
      <c r="L140" s="52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2"/>
    </row>
    <row r="141" spans="12:60">
      <c r="L141" s="52"/>
      <c r="Q141" s="53"/>
      <c r="R141" s="53">
        <v>1</v>
      </c>
      <c r="S141" s="53" t="s">
        <v>108</v>
      </c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2"/>
    </row>
    <row r="142" spans="12:60" ht="3" customHeight="1">
      <c r="L142" s="52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2"/>
    </row>
    <row r="143" spans="12:60">
      <c r="L143" s="52"/>
      <c r="Q143" s="53"/>
      <c r="R143" s="53">
        <v>2</v>
      </c>
      <c r="S143" s="53" t="s">
        <v>109</v>
      </c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2"/>
    </row>
    <row r="144" spans="12:60" ht="3" customHeight="1">
      <c r="L144" s="52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2"/>
    </row>
    <row r="145" spans="12:60">
      <c r="L145" s="52"/>
      <c r="Q145" s="53"/>
      <c r="R145" s="53">
        <v>3</v>
      </c>
      <c r="S145" s="53" t="s">
        <v>110</v>
      </c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2"/>
    </row>
    <row r="146" spans="12:60" ht="3" customHeight="1">
      <c r="L146" s="52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2"/>
    </row>
    <row r="147" spans="12:60">
      <c r="L147" s="52"/>
      <c r="Q147" s="53"/>
      <c r="R147" s="53">
        <v>4</v>
      </c>
      <c r="S147" s="53" t="s">
        <v>111</v>
      </c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89" t="str">
        <f>BG73</f>
        <v>（2023.09.01)</v>
      </c>
      <c r="BH147" s="52"/>
    </row>
    <row r="148" spans="12:60" ht="3" customHeight="1">
      <c r="L148" s="52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2"/>
    </row>
    <row r="149" spans="12:60">
      <c r="L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</row>
  </sheetData>
  <sheetProtection algorithmName="SHA-512" hashValue="KdmTKEitcKTP8tpaN1SpWB9/WrrIsmKwmKw7PXJB89ceOlqPhcz9S4O6xccsrMPGUHMxZB5Sqp55dW0AnULQjQ==" saltValue="EWzUBbRmJhVOYyXOLJ7/Ag==" spinCount="100000" sheet="1" objects="1" scenarios="1"/>
  <mergeCells count="646">
    <mergeCell ref="AQ135:AT135"/>
    <mergeCell ref="AM135:AP135"/>
    <mergeCell ref="AQ136:AT138"/>
    <mergeCell ref="AM136:AP138"/>
    <mergeCell ref="BD1:BG1"/>
    <mergeCell ref="AV51:AV52"/>
    <mergeCell ref="BA51:BB52"/>
    <mergeCell ref="BC51:BD52"/>
    <mergeCell ref="BC49:BD50"/>
    <mergeCell ref="BE46:BG47"/>
    <mergeCell ref="AY46:AZ47"/>
    <mergeCell ref="AN46:AN47"/>
    <mergeCell ref="AO46:AO47"/>
    <mergeCell ref="AP46:AP47"/>
    <mergeCell ref="AQ46:AQ47"/>
    <mergeCell ref="AR46:AR47"/>
    <mergeCell ref="AS46:AS47"/>
    <mergeCell ref="BA49:BB50"/>
    <mergeCell ref="AM43:AM44"/>
    <mergeCell ref="AN43:AN44"/>
    <mergeCell ref="BE45:BG45"/>
    <mergeCell ref="BA46:BB47"/>
    <mergeCell ref="BC46:BD47"/>
    <mergeCell ref="AR43:AR44"/>
    <mergeCell ref="C59:E63"/>
    <mergeCell ref="F59:H63"/>
    <mergeCell ref="AU61:AX61"/>
    <mergeCell ref="AY61:BA61"/>
    <mergeCell ref="BB61:BD61"/>
    <mergeCell ref="BE61:BG61"/>
    <mergeCell ref="AU62:AX64"/>
    <mergeCell ref="AY62:BA64"/>
    <mergeCell ref="BB62:BD64"/>
    <mergeCell ref="BE62:BG64"/>
    <mergeCell ref="AM61:AP61"/>
    <mergeCell ref="AM62:AP64"/>
    <mergeCell ref="AQ61:AT61"/>
    <mergeCell ref="AQ62:AT64"/>
    <mergeCell ref="R55:AC55"/>
    <mergeCell ref="AF55:AR55"/>
    <mergeCell ref="R56:AC59"/>
    <mergeCell ref="AF56:AR59"/>
    <mergeCell ref="V20:AH22"/>
    <mergeCell ref="V23:AJ25"/>
    <mergeCell ref="R23:U25"/>
    <mergeCell ref="AX51:AX52"/>
    <mergeCell ref="AY51:AZ52"/>
    <mergeCell ref="AU49:AU50"/>
    <mergeCell ref="AV49:AV50"/>
    <mergeCell ref="AW49:AW50"/>
    <mergeCell ref="AX49:AX50"/>
    <mergeCell ref="AY49:AZ50"/>
    <mergeCell ref="AU51:AU52"/>
    <mergeCell ref="S47:W47"/>
    <mergeCell ref="AW51:AW52"/>
    <mergeCell ref="AT46:AT47"/>
    <mergeCell ref="AU46:AU47"/>
    <mergeCell ref="AV46:AV47"/>
    <mergeCell ref="AH46:AH47"/>
    <mergeCell ref="AI46:AI47"/>
    <mergeCell ref="AW46:AW47"/>
    <mergeCell ref="AX46:AX47"/>
    <mergeCell ref="F50:F51"/>
    <mergeCell ref="G50:G51"/>
    <mergeCell ref="H50:I51"/>
    <mergeCell ref="AG51:AG52"/>
    <mergeCell ref="AI51:AO51"/>
    <mergeCell ref="AP51:AP52"/>
    <mergeCell ref="AQ51:AQ52"/>
    <mergeCell ref="AT49:AT50"/>
    <mergeCell ref="H52:I53"/>
    <mergeCell ref="AI52:AO52"/>
    <mergeCell ref="U53:V53"/>
    <mergeCell ref="AA53:AB53"/>
    <mergeCell ref="AR51:AR52"/>
    <mergeCell ref="AS51:AS52"/>
    <mergeCell ref="AT51:AT52"/>
    <mergeCell ref="AG49:AG50"/>
    <mergeCell ref="AI49:AO49"/>
    <mergeCell ref="AP49:AP50"/>
    <mergeCell ref="AQ49:AQ50"/>
    <mergeCell ref="AR49:AR50"/>
    <mergeCell ref="AS49:AS50"/>
    <mergeCell ref="F46:F47"/>
    <mergeCell ref="G46:G47"/>
    <mergeCell ref="H46:I47"/>
    <mergeCell ref="R46:R47"/>
    <mergeCell ref="S46:W46"/>
    <mergeCell ref="X46:X47"/>
    <mergeCell ref="Y46:Y47"/>
    <mergeCell ref="Z46:Z47"/>
    <mergeCell ref="AA46:AA47"/>
    <mergeCell ref="AJ46:AJ47"/>
    <mergeCell ref="AK46:AK47"/>
    <mergeCell ref="AL46:AL47"/>
    <mergeCell ref="AM46:AM47"/>
    <mergeCell ref="AB46:AB47"/>
    <mergeCell ref="AC46:AC47"/>
    <mergeCell ref="AD46:AD47"/>
    <mergeCell ref="AE46:AE47"/>
    <mergeCell ref="AF46:AF47"/>
    <mergeCell ref="AG46:AG47"/>
    <mergeCell ref="AI43:AI44"/>
    <mergeCell ref="AJ43:AJ44"/>
    <mergeCell ref="AK43:AK44"/>
    <mergeCell ref="AL43:AL44"/>
    <mergeCell ref="AA43:AA44"/>
    <mergeCell ref="AB43:AB44"/>
    <mergeCell ref="AY45:AZ45"/>
    <mergeCell ref="AC43:AC44"/>
    <mergeCell ref="AD43:AD44"/>
    <mergeCell ref="AE43:AE44"/>
    <mergeCell ref="AF43:AF44"/>
    <mergeCell ref="BA45:BB45"/>
    <mergeCell ref="BC45:BD45"/>
    <mergeCell ref="AS43:AS44"/>
    <mergeCell ref="AT43:AT44"/>
    <mergeCell ref="AU43:AU44"/>
    <mergeCell ref="AV43:AV44"/>
    <mergeCell ref="BC43:BD44"/>
    <mergeCell ref="AW43:AW44"/>
    <mergeCell ref="AX43:AX44"/>
    <mergeCell ref="AY43:AZ44"/>
    <mergeCell ref="BA43:BB44"/>
    <mergeCell ref="F43:F44"/>
    <mergeCell ref="G43:G44"/>
    <mergeCell ref="H43:I44"/>
    <mergeCell ref="R43:R44"/>
    <mergeCell ref="X43:X44"/>
    <mergeCell ref="Y43:Y44"/>
    <mergeCell ref="Z43:Z44"/>
    <mergeCell ref="BE41:BG41"/>
    <mergeCell ref="S42:W42"/>
    <mergeCell ref="AW41:AW42"/>
    <mergeCell ref="AX41:AX42"/>
    <mergeCell ref="AY41:AZ42"/>
    <mergeCell ref="BA41:BB42"/>
    <mergeCell ref="BC41:BD42"/>
    <mergeCell ref="AG41:AG42"/>
    <mergeCell ref="AH41:AH42"/>
    <mergeCell ref="AI41:AI42"/>
    <mergeCell ref="X41:X42"/>
    <mergeCell ref="Y41:Y42"/>
    <mergeCell ref="Z41:Z42"/>
    <mergeCell ref="AA41:AA42"/>
    <mergeCell ref="AB41:AB42"/>
    <mergeCell ref="AC41:AC42"/>
    <mergeCell ref="AO43:AO44"/>
    <mergeCell ref="AD41:AD42"/>
    <mergeCell ref="AE41:AE42"/>
    <mergeCell ref="AF41:AF42"/>
    <mergeCell ref="AP43:AP44"/>
    <mergeCell ref="AQ43:AQ44"/>
    <mergeCell ref="AW39:AW40"/>
    <mergeCell ref="AX39:AX40"/>
    <mergeCell ref="AY39:AZ40"/>
    <mergeCell ref="BA39:BB40"/>
    <mergeCell ref="AV41:AV42"/>
    <mergeCell ref="AP41:AP42"/>
    <mergeCell ref="AQ41:AQ42"/>
    <mergeCell ref="AR41:AR42"/>
    <mergeCell ref="AS41:AS42"/>
    <mergeCell ref="AT41:AT42"/>
    <mergeCell ref="AU41:AU42"/>
    <mergeCell ref="AJ41:AJ42"/>
    <mergeCell ref="AK41:AK42"/>
    <mergeCell ref="AL41:AL42"/>
    <mergeCell ref="AM41:AM42"/>
    <mergeCell ref="AN41:AN42"/>
    <mergeCell ref="AO41:AO42"/>
    <mergeCell ref="AG43:AG44"/>
    <mergeCell ref="AH43:AH44"/>
    <mergeCell ref="BC39:BD40"/>
    <mergeCell ref="F41:F42"/>
    <mergeCell ref="G41:G42"/>
    <mergeCell ref="H41:I42"/>
    <mergeCell ref="R41:R42"/>
    <mergeCell ref="S41:W41"/>
    <mergeCell ref="AQ39:AQ40"/>
    <mergeCell ref="AR39:AR40"/>
    <mergeCell ref="AS39:AS40"/>
    <mergeCell ref="AT39:AT40"/>
    <mergeCell ref="AU39:AU40"/>
    <mergeCell ref="AV39:AV40"/>
    <mergeCell ref="AK39:AK40"/>
    <mergeCell ref="AL39:AL40"/>
    <mergeCell ref="AM39:AM40"/>
    <mergeCell ref="AN39:AN40"/>
    <mergeCell ref="AO39:AO40"/>
    <mergeCell ref="AP39:AP40"/>
    <mergeCell ref="AE39:AE40"/>
    <mergeCell ref="AF39:AF40"/>
    <mergeCell ref="AG39:AG40"/>
    <mergeCell ref="AH39:AH40"/>
    <mergeCell ref="AI39:AI40"/>
    <mergeCell ref="AJ39:AJ40"/>
    <mergeCell ref="Y39:Y40"/>
    <mergeCell ref="Z39:Z40"/>
    <mergeCell ref="AA39:AA40"/>
    <mergeCell ref="AB39:AB40"/>
    <mergeCell ref="AC39:AC40"/>
    <mergeCell ref="AD39:AD40"/>
    <mergeCell ref="F39:F40"/>
    <mergeCell ref="G39:G40"/>
    <mergeCell ref="H39:I40"/>
    <mergeCell ref="R39:R40"/>
    <mergeCell ref="S39:W40"/>
    <mergeCell ref="X39:X40"/>
    <mergeCell ref="X37:X38"/>
    <mergeCell ref="Y37:Y38"/>
    <mergeCell ref="Z37:Z38"/>
    <mergeCell ref="AA37:AA38"/>
    <mergeCell ref="AB37:AB38"/>
    <mergeCell ref="AC37:AC38"/>
    <mergeCell ref="AV37:AV38"/>
    <mergeCell ref="AW37:AW38"/>
    <mergeCell ref="AX37:AX38"/>
    <mergeCell ref="AJ37:AJ38"/>
    <mergeCell ref="AK37:AK38"/>
    <mergeCell ref="AL37:AL38"/>
    <mergeCell ref="AM37:AM38"/>
    <mergeCell ref="AN37:AN38"/>
    <mergeCell ref="AO37:AO38"/>
    <mergeCell ref="AP37:AP38"/>
    <mergeCell ref="AQ37:AQ38"/>
    <mergeCell ref="AR37:AR38"/>
    <mergeCell ref="AS37:AS38"/>
    <mergeCell ref="AT37:AT38"/>
    <mergeCell ref="AU37:AU38"/>
    <mergeCell ref="AD37:AD38"/>
    <mergeCell ref="AE37:AE38"/>
    <mergeCell ref="AF37:AF38"/>
    <mergeCell ref="AG37:AG38"/>
    <mergeCell ref="AH37:AH38"/>
    <mergeCell ref="AI37:AI38"/>
    <mergeCell ref="AW35:AW36"/>
    <mergeCell ref="AX35:AX36"/>
    <mergeCell ref="AY35:AZ36"/>
    <mergeCell ref="BA35:BB36"/>
    <mergeCell ref="BC35:BD36"/>
    <mergeCell ref="F37:F38"/>
    <mergeCell ref="G37:G38"/>
    <mergeCell ref="H37:I38"/>
    <mergeCell ref="R37:R38"/>
    <mergeCell ref="S37:W38"/>
    <mergeCell ref="AQ35:AQ36"/>
    <mergeCell ref="AR35:AR36"/>
    <mergeCell ref="AS35:AS36"/>
    <mergeCell ref="AT35:AT36"/>
    <mergeCell ref="AU35:AU36"/>
    <mergeCell ref="AV35:AV36"/>
    <mergeCell ref="AK35:AK36"/>
    <mergeCell ref="AL35:AL36"/>
    <mergeCell ref="AM35:AM36"/>
    <mergeCell ref="AN35:AN36"/>
    <mergeCell ref="AO35:AO36"/>
    <mergeCell ref="AY37:AZ38"/>
    <mergeCell ref="BA37:BB38"/>
    <mergeCell ref="BC37:BD38"/>
    <mergeCell ref="BE33:BG33"/>
    <mergeCell ref="X34:AF34"/>
    <mergeCell ref="AG34:AO34"/>
    <mergeCell ref="AP34:AX34"/>
    <mergeCell ref="AY34:BD34"/>
    <mergeCell ref="BE34:BG34"/>
    <mergeCell ref="R32:W34"/>
    <mergeCell ref="X32:AF32"/>
    <mergeCell ref="AG32:AO32"/>
    <mergeCell ref="AP32:AX32"/>
    <mergeCell ref="AY32:BD32"/>
    <mergeCell ref="BE32:BG32"/>
    <mergeCell ref="X33:AF33"/>
    <mergeCell ref="AG33:AO33"/>
    <mergeCell ref="AP33:AX33"/>
    <mergeCell ref="AY33:BD33"/>
    <mergeCell ref="AL23:AO23"/>
    <mergeCell ref="AR23:AU23"/>
    <mergeCell ref="AX23:AY23"/>
    <mergeCell ref="F35:F36"/>
    <mergeCell ref="G35:G36"/>
    <mergeCell ref="H35:I36"/>
    <mergeCell ref="R35:R36"/>
    <mergeCell ref="S35:W36"/>
    <mergeCell ref="X35:X36"/>
    <mergeCell ref="AP35:AP36"/>
    <mergeCell ref="AE35:AE36"/>
    <mergeCell ref="AF35:AF36"/>
    <mergeCell ref="AG35:AG36"/>
    <mergeCell ref="AH35:AH36"/>
    <mergeCell ref="AI35:AI36"/>
    <mergeCell ref="AJ35:AJ36"/>
    <mergeCell ref="Y35:Y36"/>
    <mergeCell ref="Z35:Z36"/>
    <mergeCell ref="AA35:AA36"/>
    <mergeCell ref="AB35:AB36"/>
    <mergeCell ref="AC35:AC36"/>
    <mergeCell ref="AD35:AD36"/>
    <mergeCell ref="AL25:AO25"/>
    <mergeCell ref="F25:F26"/>
    <mergeCell ref="B2:L2"/>
    <mergeCell ref="AF3:AU3"/>
    <mergeCell ref="G4:K5"/>
    <mergeCell ref="R5:S5"/>
    <mergeCell ref="T5:AB6"/>
    <mergeCell ref="AC5:AD6"/>
    <mergeCell ref="AL21:AO21"/>
    <mergeCell ref="AR21:AU21"/>
    <mergeCell ref="C15:D16"/>
    <mergeCell ref="AP15:BF15"/>
    <mergeCell ref="AA17:AC17"/>
    <mergeCell ref="AL17:AO17"/>
    <mergeCell ref="AP17:BF17"/>
    <mergeCell ref="F18:K19"/>
    <mergeCell ref="C19:D20"/>
    <mergeCell ref="E19:E20"/>
    <mergeCell ref="AP19:BD19"/>
    <mergeCell ref="R13:V15"/>
    <mergeCell ref="AL13:AO13"/>
    <mergeCell ref="AP13:BF13"/>
    <mergeCell ref="AH13:AH15"/>
    <mergeCell ref="AB13:AG15"/>
    <mergeCell ref="W13:AA15"/>
    <mergeCell ref="C3:D3"/>
    <mergeCell ref="R79:S79"/>
    <mergeCell ref="T79:AB80"/>
    <mergeCell ref="AC79:AD80"/>
    <mergeCell ref="R80:S80"/>
    <mergeCell ref="AY5:BG5"/>
    <mergeCell ref="G6:K7"/>
    <mergeCell ref="R6:S6"/>
    <mergeCell ref="G8:K9"/>
    <mergeCell ref="G10:K10"/>
    <mergeCell ref="AL12:AO12"/>
    <mergeCell ref="AP12:AS12"/>
    <mergeCell ref="AV12:AY12"/>
    <mergeCell ref="AX21:AY21"/>
    <mergeCell ref="BA21:BC21"/>
    <mergeCell ref="F22:K23"/>
    <mergeCell ref="BA23:BC23"/>
    <mergeCell ref="R27:W27"/>
    <mergeCell ref="C28:K28"/>
    <mergeCell ref="R28:W28"/>
    <mergeCell ref="X28:BG28"/>
    <mergeCell ref="C29:K29"/>
    <mergeCell ref="R29:W29"/>
    <mergeCell ref="X29:BG29"/>
    <mergeCell ref="C23:D23"/>
    <mergeCell ref="R87:V89"/>
    <mergeCell ref="AA91:AC91"/>
    <mergeCell ref="AL91:AO91"/>
    <mergeCell ref="AP91:BF91"/>
    <mergeCell ref="AP93:BD93"/>
    <mergeCell ref="AL95:AO95"/>
    <mergeCell ref="AR95:AU95"/>
    <mergeCell ref="BA95:BC95"/>
    <mergeCell ref="AL97:AO97"/>
    <mergeCell ref="AH87:AH89"/>
    <mergeCell ref="AB87:AG89"/>
    <mergeCell ref="W87:AA89"/>
    <mergeCell ref="V94:AH96"/>
    <mergeCell ref="V97:AJ99"/>
    <mergeCell ref="R97:U99"/>
    <mergeCell ref="AL113:AL114"/>
    <mergeCell ref="AM113:AM114"/>
    <mergeCell ref="AN113:AN114"/>
    <mergeCell ref="AO113:AO114"/>
    <mergeCell ref="AP113:AP114"/>
    <mergeCell ref="AQ113:AQ114"/>
    <mergeCell ref="AR113:AR114"/>
    <mergeCell ref="AS113:AS114"/>
    <mergeCell ref="AD111:AD112"/>
    <mergeCell ref="AE111:AE112"/>
    <mergeCell ref="AF111:AF112"/>
    <mergeCell ref="AG111:AG112"/>
    <mergeCell ref="AH111:AH112"/>
    <mergeCell ref="AI111:AI112"/>
    <mergeCell ref="AJ111:AJ112"/>
    <mergeCell ref="AK111:AK112"/>
    <mergeCell ref="AN120:AN121"/>
    <mergeCell ref="AO120:AO121"/>
    <mergeCell ref="AP120:AP121"/>
    <mergeCell ref="AC115:AC116"/>
    <mergeCell ref="AD115:AD116"/>
    <mergeCell ref="AE115:AE116"/>
    <mergeCell ref="AF115:AF116"/>
    <mergeCell ref="AG115:AG116"/>
    <mergeCell ref="AH115:AH116"/>
    <mergeCell ref="AI115:AI116"/>
    <mergeCell ref="AJ115:AJ116"/>
    <mergeCell ref="AK115:AK116"/>
    <mergeCell ref="AL115:AL116"/>
    <mergeCell ref="R129:AC129"/>
    <mergeCell ref="AF129:AR129"/>
    <mergeCell ref="AS123:AS124"/>
    <mergeCell ref="AT123:AT124"/>
    <mergeCell ref="AY123:AZ124"/>
    <mergeCell ref="AP125:AP126"/>
    <mergeCell ref="AQ125:AQ126"/>
    <mergeCell ref="AR125:AR126"/>
    <mergeCell ref="AS125:AS126"/>
    <mergeCell ref="AT125:AT126"/>
    <mergeCell ref="AY125:AZ126"/>
    <mergeCell ref="AG123:AG124"/>
    <mergeCell ref="AI123:AO123"/>
    <mergeCell ref="AU123:AU124"/>
    <mergeCell ref="AP123:AP124"/>
    <mergeCell ref="AQ123:AQ124"/>
    <mergeCell ref="AR123:AR124"/>
    <mergeCell ref="U127:V127"/>
    <mergeCell ref="AA127:AB127"/>
    <mergeCell ref="AW125:AW126"/>
    <mergeCell ref="AX125:AX126"/>
    <mergeCell ref="AI126:AO126"/>
    <mergeCell ref="BA125:BB126"/>
    <mergeCell ref="BC125:BD126"/>
    <mergeCell ref="R101:W101"/>
    <mergeCell ref="R102:W102"/>
    <mergeCell ref="X102:BG102"/>
    <mergeCell ref="AG108:AO108"/>
    <mergeCell ref="AP108:AX108"/>
    <mergeCell ref="AY108:BD108"/>
    <mergeCell ref="BE108:BG108"/>
    <mergeCell ref="AG106:AO106"/>
    <mergeCell ref="AP106:AX106"/>
    <mergeCell ref="AY106:BD106"/>
    <mergeCell ref="R103:W103"/>
    <mergeCell ref="X103:BG103"/>
    <mergeCell ref="R106:W108"/>
    <mergeCell ref="BE106:BG106"/>
    <mergeCell ref="X107:AF107"/>
    <mergeCell ref="AG107:AO107"/>
    <mergeCell ref="AP107:AX107"/>
    <mergeCell ref="AY107:BD107"/>
    <mergeCell ref="BE107:BG107"/>
    <mergeCell ref="X108:AF108"/>
    <mergeCell ref="X106:AF106"/>
    <mergeCell ref="R109:R110"/>
    <mergeCell ref="S109:W110"/>
    <mergeCell ref="AU109:AU110"/>
    <mergeCell ref="AV109:AV110"/>
    <mergeCell ref="AW109:AW110"/>
    <mergeCell ref="X109:X110"/>
    <mergeCell ref="BA109:BB110"/>
    <mergeCell ref="BC109:BD110"/>
    <mergeCell ref="AQ109:AQ110"/>
    <mergeCell ref="AR109:AR110"/>
    <mergeCell ref="AT109:AT110"/>
    <mergeCell ref="AY109:AZ110"/>
    <mergeCell ref="AL109:AL110"/>
    <mergeCell ref="AM109:AM110"/>
    <mergeCell ref="AN109:AN110"/>
    <mergeCell ref="AO109:AO110"/>
    <mergeCell ref="AP109:AP110"/>
    <mergeCell ref="Y109:Y110"/>
    <mergeCell ref="Z109:Z110"/>
    <mergeCell ref="AS109:AS110"/>
    <mergeCell ref="AJ109:AJ110"/>
    <mergeCell ref="AK109:AK110"/>
    <mergeCell ref="AF77:AU77"/>
    <mergeCell ref="AY79:BG79"/>
    <mergeCell ref="AP86:AS86"/>
    <mergeCell ref="AV86:AY86"/>
    <mergeCell ref="AL87:AO87"/>
    <mergeCell ref="AP87:BF87"/>
    <mergeCell ref="AP89:BF89"/>
    <mergeCell ref="AL86:AO86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I109:AI110"/>
    <mergeCell ref="AX109:AX110"/>
    <mergeCell ref="AR97:AU97"/>
    <mergeCell ref="AX97:AY97"/>
    <mergeCell ref="BA97:BC97"/>
    <mergeCell ref="AX95:AY95"/>
    <mergeCell ref="R111:R112"/>
    <mergeCell ref="S111:W112"/>
    <mergeCell ref="AU111:AU112"/>
    <mergeCell ref="AV111:AV112"/>
    <mergeCell ref="AW111:AW112"/>
    <mergeCell ref="AX111:AX112"/>
    <mergeCell ref="BA111:BB112"/>
    <mergeCell ref="BC111:BD112"/>
    <mergeCell ref="AT111:AT112"/>
    <mergeCell ref="AY111:AZ112"/>
    <mergeCell ref="AL111:AL112"/>
    <mergeCell ref="AM111:AM112"/>
    <mergeCell ref="AN111:AN112"/>
    <mergeCell ref="AO111:AO112"/>
    <mergeCell ref="AP111:AP112"/>
    <mergeCell ref="AQ111:AQ112"/>
    <mergeCell ref="AR111:AR112"/>
    <mergeCell ref="AS111:AS112"/>
    <mergeCell ref="X111:X112"/>
    <mergeCell ref="Y111:Y112"/>
    <mergeCell ref="Z111:Z112"/>
    <mergeCell ref="AA111:AA112"/>
    <mergeCell ref="AB111:AB112"/>
    <mergeCell ref="AC111:AC112"/>
    <mergeCell ref="R113:R114"/>
    <mergeCell ref="S113:W114"/>
    <mergeCell ref="AU113:AU114"/>
    <mergeCell ref="AV113:AV114"/>
    <mergeCell ref="AW113:AW114"/>
    <mergeCell ref="AX113:AX114"/>
    <mergeCell ref="BA113:BB114"/>
    <mergeCell ref="BC113:BD114"/>
    <mergeCell ref="AY113:AZ114"/>
    <mergeCell ref="AT113:AT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AJ113:AJ114"/>
    <mergeCell ref="AK113:AK114"/>
    <mergeCell ref="R115:R116"/>
    <mergeCell ref="S115:W115"/>
    <mergeCell ref="AU115:AU116"/>
    <mergeCell ref="AV115:AV116"/>
    <mergeCell ref="AW115:AW116"/>
    <mergeCell ref="AX115:AX116"/>
    <mergeCell ref="BA115:BB116"/>
    <mergeCell ref="BC115:BD116"/>
    <mergeCell ref="BE115:BG115"/>
    <mergeCell ref="S116:W116"/>
    <mergeCell ref="AY115:AZ116"/>
    <mergeCell ref="AM115:AM116"/>
    <mergeCell ref="AN115:AN116"/>
    <mergeCell ref="AO115:AO116"/>
    <mergeCell ref="AP115:AP116"/>
    <mergeCell ref="AQ115:AQ116"/>
    <mergeCell ref="AR115:AR116"/>
    <mergeCell ref="AS115:AS116"/>
    <mergeCell ref="AT115:AT116"/>
    <mergeCell ref="X115:X116"/>
    <mergeCell ref="Y115:Y116"/>
    <mergeCell ref="Z115:Z116"/>
    <mergeCell ref="AA115:AA116"/>
    <mergeCell ref="AB115:AB116"/>
    <mergeCell ref="AR117:AR118"/>
    <mergeCell ref="AS117:AS118"/>
    <mergeCell ref="AT117:AT118"/>
    <mergeCell ref="X117:X118"/>
    <mergeCell ref="Y117:Y118"/>
    <mergeCell ref="Z117:Z118"/>
    <mergeCell ref="AA117:AA118"/>
    <mergeCell ref="AB117:AB118"/>
    <mergeCell ref="AY117:AZ118"/>
    <mergeCell ref="AM117:AM118"/>
    <mergeCell ref="AN117:AN118"/>
    <mergeCell ref="AO117:AO118"/>
    <mergeCell ref="AC117:AC118"/>
    <mergeCell ref="AD117:AD118"/>
    <mergeCell ref="AE117:AE118"/>
    <mergeCell ref="AF117:AF118"/>
    <mergeCell ref="AG117:AG118"/>
    <mergeCell ref="AH117:AH118"/>
    <mergeCell ref="AI117:AI118"/>
    <mergeCell ref="AJ117:AJ118"/>
    <mergeCell ref="AK117:AK118"/>
    <mergeCell ref="AL117:AL118"/>
    <mergeCell ref="BE120:BG121"/>
    <mergeCell ref="S121:W121"/>
    <mergeCell ref="AY119:AZ119"/>
    <mergeCell ref="X120:X121"/>
    <mergeCell ref="Y120:Y121"/>
    <mergeCell ref="Z120:Z121"/>
    <mergeCell ref="AA120:AA121"/>
    <mergeCell ref="AB120:AB121"/>
    <mergeCell ref="AC120:AC121"/>
    <mergeCell ref="AD120:AD121"/>
    <mergeCell ref="AE120:AE121"/>
    <mergeCell ref="AF120:AF121"/>
    <mergeCell ref="AR120:AR121"/>
    <mergeCell ref="AG120:AG121"/>
    <mergeCell ref="AQ120:AQ121"/>
    <mergeCell ref="AS120:AS121"/>
    <mergeCell ref="AT120:AT121"/>
    <mergeCell ref="AY120:AZ121"/>
    <mergeCell ref="AH120:AH121"/>
    <mergeCell ref="AI120:AI121"/>
    <mergeCell ref="AJ120:AJ121"/>
    <mergeCell ref="AK120:AK121"/>
    <mergeCell ref="AL120:AL121"/>
    <mergeCell ref="AM120:AM121"/>
    <mergeCell ref="BE136:BG138"/>
    <mergeCell ref="BD75:BG75"/>
    <mergeCell ref="R130:AC133"/>
    <mergeCell ref="AF130:AR133"/>
    <mergeCell ref="AU135:AX135"/>
    <mergeCell ref="AY135:BA135"/>
    <mergeCell ref="BB135:BD135"/>
    <mergeCell ref="BE135:BG135"/>
    <mergeCell ref="AV123:AV124"/>
    <mergeCell ref="AW123:AW124"/>
    <mergeCell ref="AX123:AX124"/>
    <mergeCell ref="BA123:BB124"/>
    <mergeCell ref="BC123:BD124"/>
    <mergeCell ref="AG125:AG126"/>
    <mergeCell ref="AI125:AO125"/>
    <mergeCell ref="AU125:AU126"/>
    <mergeCell ref="AV125:AV126"/>
    <mergeCell ref="AL99:AO99"/>
    <mergeCell ref="BA119:BB119"/>
    <mergeCell ref="BC119:BD119"/>
    <mergeCell ref="BE119:BG119"/>
    <mergeCell ref="R120:R121"/>
    <mergeCell ref="S120:W120"/>
    <mergeCell ref="AU120:AU121"/>
    <mergeCell ref="G25:K26"/>
    <mergeCell ref="AQ25:BD25"/>
    <mergeCell ref="AQ99:BD99"/>
    <mergeCell ref="AH50:AL50"/>
    <mergeCell ref="AH124:AL124"/>
    <mergeCell ref="S43:W44"/>
    <mergeCell ref="S117:W118"/>
    <mergeCell ref="AU136:AX138"/>
    <mergeCell ref="AY136:BA138"/>
    <mergeCell ref="BB136:BD138"/>
    <mergeCell ref="AV120:AV121"/>
    <mergeCell ref="AW120:AW121"/>
    <mergeCell ref="AX120:AX121"/>
    <mergeCell ref="BA120:BB121"/>
    <mergeCell ref="BC120:BD121"/>
    <mergeCell ref="R117:R118"/>
    <mergeCell ref="AU117:AU118"/>
    <mergeCell ref="AV117:AV118"/>
    <mergeCell ref="AW117:AW118"/>
    <mergeCell ref="AX117:AX118"/>
    <mergeCell ref="BA117:BB118"/>
    <mergeCell ref="BC117:BD118"/>
    <mergeCell ref="AP117:AP118"/>
    <mergeCell ref="AQ117:AQ118"/>
  </mergeCells>
  <phoneticPr fontId="4"/>
  <conditionalFormatting sqref="A39">
    <cfRule type="containsText" dxfId="3" priority="2" operator="containsText" text="FALSE">
      <formula>NOT(ISERROR(SEARCH("FALSE",A39)))</formula>
    </cfRule>
    <cfRule type="expression" dxfId="2" priority="3">
      <formula>$A$39="FALSE"</formula>
    </cfRule>
  </conditionalFormatting>
  <conditionalFormatting sqref="F46:G47">
    <cfRule type="cellIs" dxfId="1" priority="4" operator="lessThan">
      <formula>0</formula>
    </cfRule>
  </conditionalFormatting>
  <conditionalFormatting sqref="H46:I47">
    <cfRule type="expression" dxfId="0" priority="1">
      <formula>OR(F46&lt;0,G46&lt;0)</formula>
    </cfRule>
  </conditionalFormatting>
  <dataValidations disablePrompts="1" count="2">
    <dataValidation type="list" allowBlank="1" showInputMessage="1" showErrorMessage="1" sqref="E56" xr:uid="{00000000-0002-0000-0000-000000000000}">
      <formula1>"0 ,10,20,30,40,50,60,70,80,90,100"</formula1>
    </dataValidation>
    <dataValidation type="list" allowBlank="1" showInputMessage="1" showErrorMessage="1" sqref="D50" xr:uid="{00000000-0002-0000-0000-000001000000}">
      <formula1>"0,8,10"</formula1>
    </dataValidation>
  </dataValidations>
  <pageMargins left="0.19685039370078741" right="0.11811023622047245" top="0.35433070866141736" bottom="0" header="0.31496062992125984" footer="0.31496062992125984"/>
  <pageSetup paperSize="9" orientation="portrait" blackAndWhite="1" r:id="rId1"/>
  <rowBreaks count="1" manualBreakCount="1">
    <brk id="74" min="16" max="5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locked="0" defaultSize="0" autoFill="0" autoLine="0" autoPict="0">
                <anchor moveWithCells="1">
                  <from>
                    <xdr:col>2</xdr:col>
                    <xdr:colOff>76200</xdr:colOff>
                    <xdr:row>20</xdr:row>
                    <xdr:rowOff>19050</xdr:rowOff>
                  </from>
                  <to>
                    <xdr:col>2</xdr:col>
                    <xdr:colOff>657225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locked="0" defaultSize="0" autoFill="0" autoLine="0" autoPict="0">
                <anchor moveWithCells="1">
                  <from>
                    <xdr:col>2</xdr:col>
                    <xdr:colOff>638175</xdr:colOff>
                    <xdr:row>20</xdr:row>
                    <xdr:rowOff>19050</xdr:rowOff>
                  </from>
                  <to>
                    <xdr:col>3</xdr:col>
                    <xdr:colOff>476250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locked="0" defaultSize="0" autoFill="0" autoLine="0" autoPict="0">
                <anchor moveWithCells="1">
                  <from>
                    <xdr:col>2</xdr:col>
                    <xdr:colOff>28575</xdr:colOff>
                    <xdr:row>15</xdr:row>
                    <xdr:rowOff>28575</xdr:rowOff>
                  </from>
                  <to>
                    <xdr:col>2</xdr:col>
                    <xdr:colOff>571500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locked="0" defaultSize="0" autoFill="0" autoLine="0" autoPict="0">
                <anchor moveWithCells="1">
                  <from>
                    <xdr:col>2</xdr:col>
                    <xdr:colOff>581025</xdr:colOff>
                    <xdr:row>15</xdr:row>
                    <xdr:rowOff>28575</xdr:rowOff>
                  </from>
                  <to>
                    <xdr:col>3</xdr:col>
                    <xdr:colOff>504825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Option Button 5">
              <controlPr locked="0" defaultSize="0" autoFill="0" autoLine="0" autoPict="0" altText="その他">
                <anchor moveWithCells="1">
                  <from>
                    <xdr:col>3</xdr:col>
                    <xdr:colOff>485775</xdr:colOff>
                    <xdr:row>15</xdr:row>
                    <xdr:rowOff>28575</xdr:rowOff>
                  </from>
                  <to>
                    <xdr:col>3</xdr:col>
                    <xdr:colOff>990600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Option Button 6">
              <controlPr locked="0" defaultSize="0" autoFill="0" autoLine="0" autoPict="0">
                <anchor moveWithCells="1">
                  <from>
                    <xdr:col>3</xdr:col>
                    <xdr:colOff>495300</xdr:colOff>
                    <xdr:row>20</xdr:row>
                    <xdr:rowOff>9525</xdr:rowOff>
                  </from>
                  <to>
                    <xdr:col>3</xdr:col>
                    <xdr:colOff>962025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Group Box 7">
              <controlPr defaultSize="0" autoFill="0" autoPict="0">
                <anchor moveWithCells="1">
                  <from>
                    <xdr:col>2</xdr:col>
                    <xdr:colOff>9525</xdr:colOff>
                    <xdr:row>16</xdr:row>
                    <xdr:rowOff>0</xdr:rowOff>
                  </from>
                  <to>
                    <xdr:col>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Group Box 8">
              <controlPr defaultSize="0" autoFill="0" autoPict="0">
                <anchor mov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株式会社エステートセイワ</dc:creator>
  <cp:lastModifiedBy>SEIWA216</cp:lastModifiedBy>
  <cp:lastPrinted>2023-08-29T01:37:20Z</cp:lastPrinted>
  <dcterms:created xsi:type="dcterms:W3CDTF">2017-02-20T02:21:53Z</dcterms:created>
  <dcterms:modified xsi:type="dcterms:W3CDTF">2024-01-25T02:53:20Z</dcterms:modified>
</cp:coreProperties>
</file>